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odaci Vesna\Documents\PRORAČUNSKO - ogledni primjerci\Financijski izvještaji 2022\Financijski izvještaji 31.12.2022\"/>
    </mc:Choice>
  </mc:AlternateContent>
  <xr:revisionPtr revIDLastSave="0" documentId="13_ncr:1_{5395487A-E64A-4B35-8BBB-F713FD67657E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OPĆI DIO" sheetId="3" r:id="rId1"/>
    <sheet name="PRIHODI" sheetId="2" r:id="rId2"/>
    <sheet name="RASHODI" sheetId="9" r:id="rId3"/>
    <sheet name="List1" sheetId="11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9" l="1"/>
  <c r="F11" i="9"/>
  <c r="F12" i="9"/>
  <c r="F13" i="9"/>
  <c r="F14" i="9"/>
  <c r="F15" i="9"/>
  <c r="F16" i="9"/>
  <c r="F17" i="9"/>
  <c r="F18" i="9"/>
  <c r="F19" i="9"/>
  <c r="F9" i="9"/>
  <c r="N80" i="9"/>
  <c r="N71" i="9" s="1"/>
  <c r="F113" i="9"/>
  <c r="F114" i="9"/>
  <c r="F115" i="9"/>
  <c r="F116" i="9"/>
  <c r="F117" i="9"/>
  <c r="F118" i="9"/>
  <c r="F119" i="9"/>
  <c r="F111" i="9"/>
  <c r="F73" i="9"/>
  <c r="F74" i="9"/>
  <c r="F75" i="9"/>
  <c r="F76" i="9"/>
  <c r="F77" i="9"/>
  <c r="F78" i="9"/>
  <c r="F79" i="9"/>
  <c r="F81" i="9"/>
  <c r="F82" i="9"/>
  <c r="F83" i="9"/>
  <c r="F84" i="9"/>
  <c r="F85" i="9"/>
  <c r="F86" i="9"/>
  <c r="F87" i="9"/>
  <c r="F88" i="9"/>
  <c r="F89" i="9"/>
  <c r="F90" i="9"/>
  <c r="F91" i="9"/>
  <c r="F92" i="9"/>
  <c r="F93" i="9"/>
  <c r="F94" i="9"/>
  <c r="F95" i="9"/>
  <c r="F96" i="9"/>
  <c r="F97" i="9"/>
  <c r="F98" i="9"/>
  <c r="F99" i="9"/>
  <c r="F102" i="9"/>
  <c r="F103" i="9"/>
  <c r="F104" i="9"/>
  <c r="F105" i="9"/>
  <c r="F106" i="9"/>
  <c r="F107" i="9"/>
  <c r="F109" i="9"/>
  <c r="F110" i="9"/>
  <c r="F66" i="9"/>
  <c r="F67" i="9"/>
  <c r="F68" i="9"/>
  <c r="F65" i="9"/>
  <c r="F27" i="9"/>
  <c r="F28" i="9"/>
  <c r="F29" i="9"/>
  <c r="F30" i="9"/>
  <c r="F31" i="9"/>
  <c r="F32" i="9"/>
  <c r="F33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F58" i="9"/>
  <c r="F59" i="9"/>
  <c r="F60" i="9"/>
  <c r="F61" i="9"/>
  <c r="F62" i="9"/>
  <c r="D112" i="9"/>
  <c r="E112" i="9"/>
  <c r="H112" i="9"/>
  <c r="H111" i="9" s="1"/>
  <c r="I112" i="9"/>
  <c r="I111" i="9" s="1"/>
  <c r="J112" i="9"/>
  <c r="J111" i="9" s="1"/>
  <c r="K112" i="9"/>
  <c r="K111" i="9" s="1"/>
  <c r="L112" i="9"/>
  <c r="L111" i="9" s="1"/>
  <c r="M112" i="9"/>
  <c r="M111" i="9" s="1"/>
  <c r="N112" i="9"/>
  <c r="N111" i="9" s="1"/>
  <c r="O112" i="9"/>
  <c r="O111" i="9" s="1"/>
  <c r="P112" i="9"/>
  <c r="P111" i="9" s="1"/>
  <c r="Q112" i="9"/>
  <c r="Q111" i="9" s="1"/>
  <c r="C112" i="9"/>
  <c r="D80" i="9"/>
  <c r="E80" i="9"/>
  <c r="C80" i="9"/>
  <c r="D72" i="9"/>
  <c r="E72" i="9"/>
  <c r="F72" i="9" s="1"/>
  <c r="C72" i="9"/>
  <c r="I71" i="9"/>
  <c r="J71" i="9"/>
  <c r="K71" i="9"/>
  <c r="L71" i="9"/>
  <c r="O71" i="9"/>
  <c r="P71" i="9"/>
  <c r="Q71" i="9"/>
  <c r="H25" i="9"/>
  <c r="H23" i="9" s="1"/>
  <c r="I25" i="9"/>
  <c r="I23" i="9" s="1"/>
  <c r="L25" i="9"/>
  <c r="L23" i="9" s="1"/>
  <c r="M25" i="9"/>
  <c r="M23" i="9" s="1"/>
  <c r="N25" i="9"/>
  <c r="N23" i="9" s="1"/>
  <c r="O25" i="9"/>
  <c r="O23" i="9" s="1"/>
  <c r="P25" i="9"/>
  <c r="P23" i="9" s="1"/>
  <c r="Q25" i="9"/>
  <c r="Q23" i="9" s="1"/>
  <c r="D34" i="9"/>
  <c r="E34" i="9"/>
  <c r="C34" i="9"/>
  <c r="D26" i="9"/>
  <c r="E26" i="9"/>
  <c r="F26" i="9" s="1"/>
  <c r="C26" i="9"/>
  <c r="D64" i="9"/>
  <c r="D63" i="9" s="1"/>
  <c r="E64" i="9"/>
  <c r="F64" i="9" s="1"/>
  <c r="C64" i="9"/>
  <c r="D25" i="9" l="1"/>
  <c r="F34" i="9"/>
  <c r="F80" i="9"/>
  <c r="D23" i="9"/>
  <c r="E71" i="9"/>
  <c r="E69" i="9" s="1"/>
  <c r="E63" i="9"/>
  <c r="F63" i="9" s="1"/>
  <c r="E25" i="9"/>
  <c r="L69" i="9"/>
  <c r="J69" i="9"/>
  <c r="F112" i="9"/>
  <c r="K69" i="9"/>
  <c r="N69" i="9"/>
  <c r="N21" i="9" s="1"/>
  <c r="M80" i="9"/>
  <c r="M71" i="9" s="1"/>
  <c r="M69" i="9" s="1"/>
  <c r="K34" i="9"/>
  <c r="K26" i="9"/>
  <c r="J60" i="9"/>
  <c r="J34" i="9"/>
  <c r="J26" i="9"/>
  <c r="G26" i="9"/>
  <c r="G25" i="9" s="1"/>
  <c r="G23" i="9" s="1"/>
  <c r="H80" i="9"/>
  <c r="H71" i="9" s="1"/>
  <c r="H69" i="9" s="1"/>
  <c r="G80" i="9"/>
  <c r="G73" i="9"/>
  <c r="G72" i="9" s="1"/>
  <c r="G113" i="9"/>
  <c r="L21" i="9"/>
  <c r="C21" i="2"/>
  <c r="D21" i="2"/>
  <c r="E21" i="2"/>
  <c r="F21" i="2"/>
  <c r="G21" i="2"/>
  <c r="H21" i="2"/>
  <c r="I21" i="2"/>
  <c r="J21" i="2"/>
  <c r="K21" i="2"/>
  <c r="L21" i="2"/>
  <c r="M21" i="2"/>
  <c r="K25" i="9" l="1"/>
  <c r="K23" i="9" s="1"/>
  <c r="K21" i="9" s="1"/>
  <c r="G112" i="9"/>
  <c r="G111" i="9" s="1"/>
  <c r="F25" i="9"/>
  <c r="E23" i="9"/>
  <c r="F23" i="9" s="1"/>
  <c r="G71" i="9"/>
  <c r="J25" i="9"/>
  <c r="J23" i="9" s="1"/>
  <c r="J21" i="9" s="1"/>
  <c r="Q69" i="9"/>
  <c r="Q21" i="9" s="1"/>
  <c r="O69" i="9"/>
  <c r="O21" i="9" s="1"/>
  <c r="I69" i="9"/>
  <c r="I21" i="9" s="1"/>
  <c r="P69" i="9"/>
  <c r="P21" i="9" s="1"/>
  <c r="B22" i="2"/>
  <c r="M21" i="9"/>
  <c r="H21" i="9"/>
  <c r="H13" i="3"/>
  <c r="H10" i="3"/>
  <c r="G10" i="3"/>
  <c r="G13" i="3"/>
  <c r="D108" i="9"/>
  <c r="C111" i="9"/>
  <c r="C108" i="9"/>
  <c r="C63" i="9"/>
  <c r="C60" i="9"/>
  <c r="C25" i="9" s="1"/>
  <c r="G69" i="9" l="1"/>
  <c r="G21" i="9" s="1"/>
  <c r="E21" i="9"/>
  <c r="C23" i="9"/>
  <c r="F108" i="9"/>
  <c r="D71" i="9"/>
  <c r="C71" i="9"/>
  <c r="C69" i="9" s="1"/>
  <c r="D69" i="9" l="1"/>
  <c r="F69" i="9" s="1"/>
  <c r="F71" i="9"/>
  <c r="C21" i="9"/>
  <c r="D21" i="9" l="1"/>
  <c r="F21" i="9" s="1"/>
  <c r="C43" i="2"/>
  <c r="D43" i="2"/>
  <c r="E43" i="2"/>
  <c r="F43" i="2"/>
  <c r="G43" i="2"/>
  <c r="H43" i="2"/>
  <c r="B43" i="2"/>
  <c r="C31" i="2"/>
  <c r="D31" i="2"/>
  <c r="E31" i="2"/>
  <c r="F31" i="2"/>
  <c r="G31" i="2"/>
  <c r="H31" i="2"/>
  <c r="B31" i="2"/>
  <c r="B21" i="2"/>
  <c r="I10" i="3"/>
  <c r="J10" i="3"/>
  <c r="F10" i="3"/>
  <c r="I7" i="3"/>
  <c r="J7" i="3"/>
  <c r="F7" i="3"/>
  <c r="J13" i="3" l="1"/>
  <c r="I13" i="3"/>
  <c r="F13" i="3"/>
  <c r="B44" i="2" l="1"/>
  <c r="B32" i="2"/>
</calcChain>
</file>

<file path=xl/sharedStrings.xml><?xml version="1.0" encoding="utf-8"?>
<sst xmlns="http://schemas.openxmlformats.org/spreadsheetml/2006/main" count="216" uniqueCount="137">
  <si>
    <t>Šifra</t>
  </si>
  <si>
    <t>Naziv</t>
  </si>
  <si>
    <t>Namjenski primici od zaduživanja</t>
  </si>
  <si>
    <t>PROGRAM: Javne potrebe u školstvu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</si>
  <si>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</si>
  <si>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</si>
  <si>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</si>
  <si>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</si>
  <si>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</si>
  <si>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</si>
  <si>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</si>
  <si>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</si>
  <si>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Financijski  rashodi</t>
  </si>
  <si>
    <t>Ostali financijski rashodi</t>
  </si>
  <si>
    <t>u kunama</t>
  </si>
  <si>
    <t>Izvor prihoda i primitaka</t>
  </si>
  <si>
    <t>Oznaka                           rač. iz                                      računskog                                         plana</t>
  </si>
  <si>
    <t>Prihodi od prodaje  nefinancijske imovine i nadoknade šteta s osnova osiguranja</t>
  </si>
  <si>
    <t>Ukupno (po izvorima)</t>
  </si>
  <si>
    <t>2022.</t>
  </si>
  <si>
    <t>2023.</t>
  </si>
  <si>
    <t>Ukupno prihodi i primici za 2023.</t>
  </si>
  <si>
    <t>OPĆI DIO</t>
  </si>
  <si>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</si>
  <si>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</si>
  <si>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</si>
  <si>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</si>
  <si>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</si>
  <si>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</si>
  <si>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</si>
  <si>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UKUPAN DONOS VIŠKA/MANJKA IZ PRETHODNE(IH) GODINE</t>
  </si>
  <si>
    <t>VIŠAK/MANJAK IZ PRETHODNE(IH) GODINE KOJI ĆE SE POKRITI/RASPOREDITI</t>
  </si>
  <si>
    <t>PRIMICI OD FINANCIJSKE IMOVINE I ZADUŽIVANJA</t>
  </si>
  <si>
    <t>IZDACI ZA FINANCIJSKU IMOVINU I OTPLATE ZAJMOVA</t>
  </si>
  <si>
    <t>NETO FINANCIRANJE</t>
  </si>
  <si>
    <t>VIŠAK / MANJAK + NETO FINANCIRANJE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</si>
  <si>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</si>
  <si>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Funkcijska klasifikacija: 0950</t>
  </si>
  <si>
    <t>Nematerijalna imovina</t>
  </si>
  <si>
    <t>Rashodi za nabavu proizvedene dugotrajne imovine</t>
  </si>
  <si>
    <t>Postrojenja i oprema</t>
  </si>
  <si>
    <t>PROGRAM: Promicanje kulture - POU</t>
  </si>
  <si>
    <t>Funkcijska klasifikacija: 0820</t>
  </si>
  <si>
    <t>A1026 01 AKTIVNOST: Redovna djelatnost knjižnice</t>
  </si>
  <si>
    <t>Naknade troškova osobama izvan radnog odnosa</t>
  </si>
  <si>
    <t>Knjige, umjetnička djela i ostale izložbene vrijednosti</t>
  </si>
  <si>
    <t>Ostali nespomenuti rashodi poslovanja</t>
  </si>
  <si>
    <t>K1026 01 KAPITALNI PROJEKT: Opremanje knjižnice i čitaonice</t>
  </si>
  <si>
    <t>A1025 01 AKTIVNOST: Redovan rad pučkog otvorenog učilišta</t>
  </si>
  <si>
    <t>K1025 01 KAPITALNI PROJEKT: Opremanje pučkog otvorenog učilišta</t>
  </si>
  <si>
    <t>PUČKO OTVORENO UČILIŠTE DONJA STUBICA</t>
  </si>
  <si>
    <t xml:space="preserve">KLASA: </t>
  </si>
  <si>
    <t xml:space="preserve">URBROJ: </t>
  </si>
  <si>
    <t>Projekcija plana
za 2023.</t>
  </si>
  <si>
    <t>Projekcija plana 
za 2024.</t>
  </si>
  <si>
    <t>2024.</t>
  </si>
  <si>
    <t>Ukupno prihodi i primici za 2024.</t>
  </si>
  <si>
    <t>Opći prihodi i primici izvor 11</t>
  </si>
  <si>
    <t>Vlastiti prihodi        izvor 31</t>
  </si>
  <si>
    <t>Prihodi za posebne namjene izvor 43</t>
  </si>
  <si>
    <t>Pomoći izvor 52</t>
  </si>
  <si>
    <t>Donacije            (poklon knjiga)                     izvor 61</t>
  </si>
  <si>
    <t>PRORAČUNSKI KORISNIK RKP: 51685</t>
  </si>
  <si>
    <t>Izvršenje Financijskog plana za 2022.</t>
  </si>
  <si>
    <t>Izvorni financijski plan
za 2022.</t>
  </si>
  <si>
    <t>Tekući financijski plan za 2022.</t>
  </si>
  <si>
    <t xml:space="preserve">Izvršenje Financijskog plana za 2022. - PUČKO OTVORENO UČILIŠTE DONJA STUBICA </t>
  </si>
  <si>
    <t xml:space="preserve">Izvršenje Financijskog plana za 2022. </t>
  </si>
  <si>
    <t>Izvršenje 01.01.-31.12.2022. - izvor 11</t>
  </si>
  <si>
    <t>Izvršenje 01.01.-31.12.2022. - izvor 31</t>
  </si>
  <si>
    <t>Izvršenje 01.01.-31.12.2022. - izvor 43</t>
  </si>
  <si>
    <t>Izvršenje 01.01.-31.12.2022. - izvor 52</t>
  </si>
  <si>
    <t>Izvršenje 01.01.-31.12.2022. - izvor 61</t>
  </si>
  <si>
    <t>Ukupno prihodi i primici ostvareni u 2022.</t>
  </si>
  <si>
    <t>Plaće za redovan rad</t>
  </si>
  <si>
    <t>Plaće za prekovremeni rad</t>
  </si>
  <si>
    <t>Doprinosi za obvezno ZO</t>
  </si>
  <si>
    <t>Službena putovanja</t>
  </si>
  <si>
    <t>Naknade za prijevoz s posla i na posao</t>
  </si>
  <si>
    <t>Stručna usavršavanja</t>
  </si>
  <si>
    <t>Uredski materijal i ostali materijalni rashodi</t>
  </si>
  <si>
    <t>Energija</t>
  </si>
  <si>
    <t>Materijal i dijelovi za tekuće i investicijsko održavanje</t>
  </si>
  <si>
    <t>Sitni inventar i auto gume</t>
  </si>
  <si>
    <t>Službena, radna i zaštitna odjeća i obuća</t>
  </si>
  <si>
    <t>Usluge telefona, pošte i prijevoza</t>
  </si>
  <si>
    <t>Usluge tekućeg i investicijskog održavanja</t>
  </si>
  <si>
    <t>Usluge promidžbe i informiranja</t>
  </si>
  <si>
    <t>Komunalne usluge</t>
  </si>
  <si>
    <t>Zdravstvene i veterinarske usluge</t>
  </si>
  <si>
    <t>Intelektualne i osobne usluge</t>
  </si>
  <si>
    <t>Računalne usluge</t>
  </si>
  <si>
    <t>Ostale usluge</t>
  </si>
  <si>
    <t>Premije osiguranja</t>
  </si>
  <si>
    <t>Reprezentacija</t>
  </si>
  <si>
    <t>Članarine i norme</t>
  </si>
  <si>
    <t>Pristojbe i  naknade</t>
  </si>
  <si>
    <t>Bankarske usluge i usluge platnog prometa</t>
  </si>
  <si>
    <t>Uredska oprema i namještaj</t>
  </si>
  <si>
    <t>Ulaganje u računalne programe</t>
  </si>
  <si>
    <t>Materijal i sirovine</t>
  </si>
  <si>
    <t xml:space="preserve">Knjige  </t>
  </si>
  <si>
    <t>Oprema za ostale namjene</t>
  </si>
  <si>
    <t>400-04/22-01/01</t>
  </si>
  <si>
    <t>2113-02-23-09</t>
  </si>
  <si>
    <t xml:space="preserve">Donja Stubica, 31. 01. 2023. </t>
  </si>
  <si>
    <t>Nova ulica 1, Donja Stubica</t>
  </si>
  <si>
    <t>Ravnateljica Manuela Frinčić, mag. bibl.</t>
  </si>
  <si>
    <t>PLANIRANO -  IZVORNII FINANCIJSKI PLAN ZA 2022.</t>
  </si>
  <si>
    <t>PLANIRANO - TEKUĆI FINANCIJSKI PLAN ZA 2022.</t>
  </si>
  <si>
    <t>OSTVARENO - IZVRŠENJE FINANCIJSKOG PLANA ZA 2022.</t>
  </si>
  <si>
    <t>Glava: 03, PUČKO OTVORENO UČILIŠTE DONJA STUBICA</t>
  </si>
  <si>
    <t>Izvor financiranja: 11, Opći prihodi i primici</t>
  </si>
  <si>
    <t>Izvor financiranja: 31, Vlastiti prihodi</t>
  </si>
  <si>
    <t>Izvor financiranja: 43, Ostali prihodi za posebne namjene</t>
  </si>
  <si>
    <t>Izvor financiranja: 52, Ostale pomoći</t>
  </si>
  <si>
    <t>Izvor financiranja: 61, Donacije</t>
  </si>
  <si>
    <t>Izvršenje 01.01.-31.12.2022. - izvor 9611</t>
  </si>
  <si>
    <t>Izvršenje 01.01.-31.12.2022. - izvor 9711</t>
  </si>
  <si>
    <t>Izvršenje 01.01.-31.12.2022.  izvor 31</t>
  </si>
  <si>
    <t>Izvršenje 01.01.-31.12.2022. - izvor 9631</t>
  </si>
  <si>
    <t>Izvršenje 01.01.-31.12.2022. - izvor 9731</t>
  </si>
  <si>
    <t xml:space="preserve">Izvršenje 01.01.-31.12.2022. -  izvor 43  </t>
  </si>
  <si>
    <t>Izvršenje 01.01.-31.12.2022. - izvor 9643</t>
  </si>
  <si>
    <t>Izvršenje 01.01.-31.12.2022. - izvor 9743</t>
  </si>
  <si>
    <t xml:space="preserve">Izvor financiranja: 9611, Višak prihoda Opći prihodi </t>
  </si>
  <si>
    <t xml:space="preserve">Izvor financiranja: 9711, Višak prihoda Opći prihodi </t>
  </si>
  <si>
    <t xml:space="preserve">Izvor financiranja: 9631, Višak prihoda Vlastiti prihodi </t>
  </si>
  <si>
    <t>Izvor financiranja: 9731, Višak prihoda vlastiti prihodi</t>
  </si>
  <si>
    <t xml:space="preserve">Izvor financiranja: 9643, Višak prihoda ostali prihodi za posebne namjene </t>
  </si>
  <si>
    <t xml:space="preserve">Izvor financiranja: 9743, Višak prihoda ostali prihodi za posebne namjene </t>
  </si>
  <si>
    <t>TEKUĆI PLAN</t>
  </si>
  <si>
    <t>IZVORNI PLAN</t>
  </si>
  <si>
    <t xml:space="preserve">OSTVARENO  </t>
  </si>
  <si>
    <t xml:space="preserve">INDEKS  </t>
  </si>
  <si>
    <t>PUČKO OTVORENO UČILIŠTE DONJA STUBICA,                                                 Nova ulica 1 Donja Stubica</t>
  </si>
  <si>
    <t>INDEKS (OSTVARENO/ PLANIRANO)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</si>
</sst>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n&quot;"/>
    <numFmt numFmtId="165" formatCode="#,##0\ &quot;kn&quot;"/>
  </numFmts>
  <fonts count="48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b/>
      <sz val="6"/>
      <color indexed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i/>
      <sz val="10"/>
      <color theme="0" tint="-0.499984740745262"/>
      <name val="Calibri"/>
      <family val="2"/>
      <charset val="238"/>
      <scheme val="minor"/>
    </font>
    <font>
      <b/>
      <i/>
      <sz val="10"/>
      <color theme="0" tint="-0.499984740745262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  <font>
      <b/>
      <sz val="14"/>
      <color indexed="8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sz val="14"/>
      <color indexed="8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  <font>
      <b/>
      <i/>
      <sz val="11"/>
      <color indexed="8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5"/>
      <name val="Calibri"/>
      <family val="2"/>
      <charset val="238"/>
      <scheme val="minor"/>
    </font>
    <font>
      <i/>
      <sz val="9.85"/>
      <color indexed="8"/>
      <name val="Calibri"/>
      <family val="2"/>
      <charset val="238"/>
      <scheme val="minor"/>
    </font>
    <font>
      <b/>
      <sz val="9.85"/>
      <color indexed="8"/>
      <name val="Calibri"/>
      <family val="2"/>
      <charset val="238"/>
      <scheme val="minor"/>
    </font>
    <font>
      <sz val="9.85"/>
      <color indexed="8"/>
      <name val="Calibri"/>
      <family val="2"/>
      <charset val="238"/>
      <scheme val="minor"/>
    </font>
    <font>
      <b/>
      <i/>
      <sz val="9.85"/>
      <color indexed="8"/>
      <name val="Calibri"/>
      <family val="2"/>
      <charset val="238"/>
      <scheme val="minor"/>
    </font>
    <font>
      <i/>
      <sz val="10"/>
      <color indexed="8"/>
      <name val="Calibri"/>
      <family val="2"/>
      <charset val="238"/>
      <scheme val="minor"/>
    </font>
    <font>
      <b/>
      <sz val="9"/>
      <color indexed="8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i/>
      <sz val="6"/>
      <color indexed="8"/>
      <name val="Calibri"/>
      <family val="2"/>
      <charset val="238"/>
      <scheme val="minor"/>
    </font>
    <font>
      <sz val="6"/>
      <color indexed="8"/>
      <name val="Calibri"/>
      <family val="2"/>
      <charset val="238"/>
      <scheme val="minor"/>
    </font>
    <font>
      <b/>
      <sz val="6"/>
      <color rgb="FF000000"/>
      <name val="Calibri"/>
      <family val="2"/>
      <charset val="238"/>
      <scheme val="minor"/>
    </font>
    <font>
      <sz val="6"/>
      <color theme="1"/>
      <name val="Calibri"/>
      <family val="2"/>
      <charset val="238"/>
      <scheme val="minor"/>
    </font>
    <font>
      <b/>
      <sz val="6"/>
      <name val="Calibri"/>
      <family val="2"/>
      <charset val="238"/>
      <scheme val="minor"/>
    </font>
    <font>
      <sz val="6"/>
      <name val="Calibri"/>
      <family val="2"/>
      <charset val="238"/>
      <scheme val="minor"/>
    </font>
    <font>
      <i/>
      <sz val="6"/>
      <color theme="0" tint="-0.499984740745262"/>
      <name val="Calibri"/>
      <family val="2"/>
      <charset val="238"/>
      <scheme val="minor"/>
    </font>
    <font>
      <b/>
      <i/>
      <sz val="6"/>
      <color theme="0" tint="-0.499984740745262"/>
      <name val="Calibri"/>
      <family val="2"/>
      <charset val="238"/>
      <scheme val="minor"/>
    </font>
    <font>
      <b/>
      <sz val="4"/>
      <color indexed="8"/>
      <name val="Calibri"/>
      <family val="2"/>
      <charset val="238"/>
      <scheme val="minor"/>
    </font>
    <font>
      <b/>
      <sz val="5"/>
      <color indexed="8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99FF"/>
        <bgColor indexed="64"/>
      </patternFill>
    </fill>
  </fills>
  <borders count="7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6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wrapText="1"/>
    </xf>
    <xf numFmtId="0" fontId="3" fillId="2" borderId="0" xfId="0" applyFont="1" applyFill="1"/>
    <xf numFmtId="0" fontId="4" fillId="0" borderId="0" xfId="0" applyFont="1"/>
    <xf numFmtId="3" fontId="1" fillId="0" borderId="0" xfId="0" applyNumberFormat="1" applyFont="1"/>
    <xf numFmtId="0" fontId="1" fillId="0" borderId="0" xfId="0" applyFont="1" applyAlignment="1">
      <alignment wrapText="1"/>
    </xf>
    <xf numFmtId="3" fontId="4" fillId="0" borderId="0" xfId="0" applyNumberFormat="1" applyFont="1"/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 wrapText="1"/>
    </xf>
    <xf numFmtId="0" fontId="4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0" xfId="0" applyFont="1"/>
    <xf numFmtId="3" fontId="7" fillId="0" borderId="0" xfId="0" applyNumberFormat="1" applyFont="1"/>
    <xf numFmtId="0" fontId="7" fillId="0" borderId="0" xfId="0" applyFont="1" applyAlignment="1">
      <alignment horizontal="center" wrapText="1"/>
    </xf>
    <xf numFmtId="3" fontId="8" fillId="0" borderId="0" xfId="0" applyNumberFormat="1" applyFont="1"/>
    <xf numFmtId="0" fontId="8" fillId="0" borderId="0" xfId="0" applyFont="1" applyAlignment="1">
      <alignment horizontal="center"/>
    </xf>
    <xf numFmtId="0" fontId="8" fillId="0" borderId="0" xfId="0" applyFont="1"/>
    <xf numFmtId="3" fontId="8" fillId="0" borderId="0" xfId="0" applyNumberFormat="1" applyFont="1" applyAlignment="1">
      <alignment wrapText="1"/>
    </xf>
    <xf numFmtId="0" fontId="8" fillId="0" borderId="0" xfId="0" applyFont="1" applyAlignment="1">
      <alignment horizontal="center" wrapText="1"/>
    </xf>
    <xf numFmtId="0" fontId="9" fillId="0" borderId="0" xfId="0" applyFont="1"/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11" fillId="0" borderId="0" xfId="0" applyFont="1"/>
    <xf numFmtId="0" fontId="15" fillId="0" borderId="0" xfId="0" applyFont="1"/>
    <xf numFmtId="4" fontId="9" fillId="0" borderId="0" xfId="0" applyNumberFormat="1" applyFont="1"/>
    <xf numFmtId="3" fontId="11" fillId="0" borderId="0" xfId="0" applyNumberFormat="1" applyFont="1"/>
    <xf numFmtId="0" fontId="7" fillId="0" borderId="0" xfId="0" applyFont="1" applyAlignment="1">
      <alignment wrapText="1"/>
    </xf>
    <xf numFmtId="4" fontId="5" fillId="0" borderId="0" xfId="0" applyNumberFormat="1" applyFont="1"/>
    <xf numFmtId="0" fontId="16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Alignment="1">
      <alignment wrapText="1"/>
    </xf>
    <xf numFmtId="3" fontId="9" fillId="0" borderId="0" xfId="0" applyNumberFormat="1" applyFont="1"/>
    <xf numFmtId="0" fontId="17" fillId="0" borderId="0" xfId="0" applyFont="1"/>
    <xf numFmtId="0" fontId="9" fillId="0" borderId="0" xfId="0" applyFont="1" applyAlignment="1">
      <alignment vertical="center" wrapText="1"/>
    </xf>
    <xf numFmtId="0" fontId="19" fillId="0" borderId="0" xfId="0" applyFont="1"/>
    <xf numFmtId="0" fontId="18" fillId="0" borderId="0" xfId="0" applyFont="1" applyAlignment="1">
      <alignment horizontal="left" wrapText="1"/>
    </xf>
    <xf numFmtId="0" fontId="20" fillId="0" borderId="0" xfId="0" applyFont="1" applyAlignment="1">
      <alignment wrapText="1"/>
    </xf>
    <xf numFmtId="0" fontId="21" fillId="0" borderId="40" xfId="0" quotePrefix="1" applyFont="1" applyBorder="1" applyAlignment="1">
      <alignment horizontal="left" wrapText="1"/>
    </xf>
    <xf numFmtId="0" fontId="21" fillId="0" borderId="3" xfId="0" quotePrefix="1" applyFont="1" applyBorder="1" applyAlignment="1">
      <alignment horizontal="left" wrapText="1"/>
    </xf>
    <xf numFmtId="0" fontId="21" fillId="0" borderId="3" xfId="0" quotePrefix="1" applyFont="1" applyBorder="1" applyAlignment="1">
      <alignment horizontal="center" wrapText="1"/>
    </xf>
    <xf numFmtId="0" fontId="21" fillId="0" borderId="3" xfId="0" quotePrefix="1" applyFont="1" applyBorder="1" applyAlignment="1">
      <alignment horizontal="left"/>
    </xf>
    <xf numFmtId="0" fontId="11" fillId="0" borderId="2" xfId="0" applyFont="1" applyBorder="1" applyAlignment="1">
      <alignment horizontal="center" wrapText="1"/>
    </xf>
    <xf numFmtId="0" fontId="11" fillId="3" borderId="2" xfId="0" applyFont="1" applyFill="1" applyBorder="1" applyAlignment="1">
      <alignment horizont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7" fillId="5" borderId="3" xfId="0" applyFont="1" applyFill="1" applyBorder="1"/>
    <xf numFmtId="164" fontId="21" fillId="5" borderId="2" xfId="0" applyNumberFormat="1" applyFont="1" applyFill="1" applyBorder="1" applyAlignment="1">
      <alignment horizontal="right"/>
    </xf>
    <xf numFmtId="164" fontId="22" fillId="5" borderId="2" xfId="0" applyNumberFormat="1" applyFont="1" applyFill="1" applyBorder="1" applyAlignment="1">
      <alignment horizontal="right"/>
    </xf>
    <xf numFmtId="164" fontId="22" fillId="3" borderId="2" xfId="0" applyNumberFormat="1" applyFont="1" applyFill="1" applyBorder="1" applyAlignment="1">
      <alignment horizontal="right"/>
    </xf>
    <xf numFmtId="0" fontId="11" fillId="0" borderId="0" xfId="0" applyFont="1" applyAlignment="1">
      <alignment horizontal="center" vertical="center" wrapText="1"/>
    </xf>
    <xf numFmtId="164" fontId="21" fillId="0" borderId="2" xfId="0" applyNumberFormat="1" applyFont="1" applyBorder="1" applyAlignment="1">
      <alignment horizontal="right"/>
    </xf>
    <xf numFmtId="164" fontId="22" fillId="0" borderId="2" xfId="0" applyNumberFormat="1" applyFont="1" applyBorder="1" applyAlignment="1">
      <alignment horizontal="right"/>
    </xf>
    <xf numFmtId="0" fontId="22" fillId="5" borderId="40" xfId="0" applyFont="1" applyFill="1" applyBorder="1" applyAlignment="1">
      <alignment horizontal="left"/>
    </xf>
    <xf numFmtId="164" fontId="21" fillId="0" borderId="2" xfId="0" applyNumberFormat="1" applyFont="1" applyBorder="1" applyAlignment="1">
      <alignment horizontal="right" wrapText="1"/>
    </xf>
    <xf numFmtId="164" fontId="21" fillId="5" borderId="2" xfId="0" applyNumberFormat="1" applyFont="1" applyFill="1" applyBorder="1" applyAlignment="1">
      <alignment horizontal="right" wrapText="1"/>
    </xf>
    <xf numFmtId="164" fontId="22" fillId="5" borderId="2" xfId="0" applyNumberFormat="1" applyFont="1" applyFill="1" applyBorder="1" applyAlignment="1">
      <alignment horizontal="right" wrapText="1"/>
    </xf>
    <xf numFmtId="164" fontId="22" fillId="3" borderId="2" xfId="0" applyNumberFormat="1" applyFont="1" applyFill="1" applyBorder="1" applyAlignment="1">
      <alignment horizontal="right" wrapText="1"/>
    </xf>
    <xf numFmtId="164" fontId="21" fillId="6" borderId="40" xfId="0" quotePrefix="1" applyNumberFormat="1" applyFont="1" applyFill="1" applyBorder="1" applyAlignment="1">
      <alignment horizontal="right"/>
    </xf>
    <xf numFmtId="164" fontId="22" fillId="6" borderId="40" xfId="0" quotePrefix="1" applyNumberFormat="1" applyFont="1" applyFill="1" applyBorder="1" applyAlignment="1">
      <alignment horizontal="right"/>
    </xf>
    <xf numFmtId="164" fontId="22" fillId="3" borderId="40" xfId="0" quotePrefix="1" applyNumberFormat="1" applyFont="1" applyFill="1" applyBorder="1" applyAlignment="1">
      <alignment horizontal="right"/>
    </xf>
    <xf numFmtId="164" fontId="21" fillId="6" borderId="2" xfId="0" applyNumberFormat="1" applyFont="1" applyFill="1" applyBorder="1" applyAlignment="1">
      <alignment horizontal="right" wrapText="1"/>
    </xf>
    <xf numFmtId="164" fontId="21" fillId="5" borderId="40" xfId="0" quotePrefix="1" applyNumberFormat="1" applyFont="1" applyFill="1" applyBorder="1" applyAlignment="1">
      <alignment horizontal="right"/>
    </xf>
    <xf numFmtId="164" fontId="22" fillId="5" borderId="40" xfId="0" quotePrefix="1" applyNumberFormat="1" applyFont="1" applyFill="1" applyBorder="1" applyAlignment="1">
      <alignment horizontal="right"/>
    </xf>
    <xf numFmtId="0" fontId="20" fillId="0" borderId="0" xfId="0" applyFont="1"/>
    <xf numFmtId="3" fontId="20" fillId="0" borderId="0" xfId="0" applyNumberFormat="1" applyFont="1"/>
    <xf numFmtId="164" fontId="21" fillId="3" borderId="2" xfId="0" applyNumberFormat="1" applyFont="1" applyFill="1" applyBorder="1" applyAlignment="1">
      <alignment horizontal="right"/>
    </xf>
    <xf numFmtId="165" fontId="21" fillId="5" borderId="2" xfId="0" applyNumberFormat="1" applyFont="1" applyFill="1" applyBorder="1" applyAlignment="1">
      <alignment horizontal="right"/>
    </xf>
    <xf numFmtId="165" fontId="21" fillId="3" borderId="2" xfId="0" applyNumberFormat="1" applyFont="1" applyFill="1" applyBorder="1" applyAlignment="1">
      <alignment horizontal="right"/>
    </xf>
    <xf numFmtId="0" fontId="23" fillId="0" borderId="0" xfId="0" applyFont="1"/>
    <xf numFmtId="0" fontId="18" fillId="0" borderId="0" xfId="0" quotePrefix="1" applyFont="1" applyAlignment="1">
      <alignment horizontal="left" wrapText="1"/>
    </xf>
    <xf numFmtId="0" fontId="25" fillId="0" borderId="0" xfId="0" applyFont="1"/>
    <xf numFmtId="0" fontId="9" fillId="0" borderId="0" xfId="0" applyFont="1" applyAlignment="1">
      <alignment horizontal="right"/>
    </xf>
    <xf numFmtId="1" fontId="7" fillId="0" borderId="0" xfId="0" applyNumberFormat="1" applyFont="1" applyAlignment="1">
      <alignment wrapText="1"/>
    </xf>
    <xf numFmtId="0" fontId="7" fillId="0" borderId="0" xfId="0" applyFont="1" applyAlignment="1">
      <alignment horizontal="right"/>
    </xf>
    <xf numFmtId="1" fontId="26" fillId="4" borderId="6" xfId="0" applyNumberFormat="1" applyFont="1" applyFill="1" applyBorder="1" applyAlignment="1">
      <alignment horizontal="right" vertical="top" wrapText="1"/>
    </xf>
    <xf numFmtId="1" fontId="26" fillId="4" borderId="10" xfId="0" applyNumberFormat="1" applyFont="1" applyFill="1" applyBorder="1" applyAlignment="1">
      <alignment horizontal="left" wrapText="1"/>
    </xf>
    <xf numFmtId="0" fontId="14" fillId="0" borderId="11" xfId="0" applyFont="1" applyBorder="1" applyAlignment="1">
      <alignment horizontal="center" vertical="center" wrapText="1"/>
    </xf>
    <xf numFmtId="0" fontId="14" fillId="3" borderId="44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1" fontId="13" fillId="0" borderId="14" xfId="0" applyNumberFormat="1" applyFont="1" applyBorder="1" applyAlignment="1">
      <alignment horizontal="left" wrapText="1"/>
    </xf>
    <xf numFmtId="164" fontId="14" fillId="0" borderId="15" xfId="0" applyNumberFormat="1" applyFont="1" applyBorder="1" applyAlignment="1">
      <alignment horizontal="center" vertical="center" wrapText="1"/>
    </xf>
    <xf numFmtId="164" fontId="14" fillId="3" borderId="15" xfId="0" applyNumberFormat="1" applyFont="1" applyFill="1" applyBorder="1" applyAlignment="1">
      <alignment horizontal="center" vertical="center" wrapText="1"/>
    </xf>
    <xf numFmtId="164" fontId="14" fillId="0" borderId="17" xfId="0" applyNumberFormat="1" applyFont="1" applyBorder="1"/>
    <xf numFmtId="164" fontId="5" fillId="3" borderId="6" xfId="0" applyNumberFormat="1" applyFont="1" applyFill="1" applyBorder="1"/>
    <xf numFmtId="164" fontId="14" fillId="0" borderId="15" xfId="0" applyNumberFormat="1" applyFont="1" applyBorder="1" applyAlignment="1">
      <alignment horizontal="center" wrapText="1"/>
    </xf>
    <xf numFmtId="164" fontId="14" fillId="3" borderId="16" xfId="0" applyNumberFormat="1" applyFont="1" applyFill="1" applyBorder="1" applyAlignment="1">
      <alignment horizontal="center" wrapText="1"/>
    </xf>
    <xf numFmtId="164" fontId="14" fillId="0" borderId="16" xfId="0" applyNumberFormat="1" applyFont="1" applyBorder="1" applyAlignment="1">
      <alignment horizontal="center" vertical="center" wrapText="1"/>
    </xf>
    <xf numFmtId="164" fontId="14" fillId="3" borderId="16" xfId="0" applyNumberFormat="1" applyFont="1" applyFill="1" applyBorder="1" applyAlignment="1">
      <alignment horizontal="center" vertical="center" wrapText="1"/>
    </xf>
    <xf numFmtId="164" fontId="14" fillId="3" borderId="17" xfId="0" applyNumberFormat="1" applyFont="1" applyFill="1" applyBorder="1" applyAlignment="1">
      <alignment horizontal="center" vertical="center" wrapText="1"/>
    </xf>
    <xf numFmtId="164" fontId="14" fillId="0" borderId="17" xfId="0" applyNumberFormat="1" applyFont="1" applyBorder="1" applyAlignment="1">
      <alignment horizontal="center" vertical="center" wrapText="1"/>
    </xf>
    <xf numFmtId="164" fontId="14" fillId="0" borderId="18" xfId="0" applyNumberFormat="1" applyFont="1" applyBorder="1" applyAlignment="1">
      <alignment horizontal="center" vertical="center" wrapText="1"/>
    </xf>
    <xf numFmtId="1" fontId="7" fillId="0" borderId="19" xfId="0" applyNumberFormat="1" applyFont="1" applyBorder="1" applyAlignment="1">
      <alignment horizontal="left" wrapText="1"/>
    </xf>
    <xf numFmtId="164" fontId="5" fillId="0" borderId="20" xfId="0" applyNumberFormat="1" applyFont="1" applyBorder="1" applyAlignment="1">
      <alignment horizontal="center" vertical="center" wrapText="1"/>
    </xf>
    <xf numFmtId="164" fontId="5" fillId="3" borderId="20" xfId="0" applyNumberFormat="1" applyFont="1" applyFill="1" applyBorder="1" applyAlignment="1">
      <alignment horizontal="center" vertical="center" wrapText="1"/>
    </xf>
    <xf numFmtId="164" fontId="5" fillId="0" borderId="22" xfId="0" applyNumberFormat="1" applyFont="1" applyBorder="1"/>
    <xf numFmtId="164" fontId="5" fillId="3" borderId="45" xfId="0" applyNumberFormat="1" applyFont="1" applyFill="1" applyBorder="1"/>
    <xf numFmtId="164" fontId="5" fillId="0" borderId="20" xfId="0" applyNumberFormat="1" applyFont="1" applyBorder="1" applyAlignment="1">
      <alignment horizontal="center" wrapText="1"/>
    </xf>
    <xf numFmtId="164" fontId="5" fillId="3" borderId="21" xfId="0" applyNumberFormat="1" applyFont="1" applyFill="1" applyBorder="1" applyAlignment="1">
      <alignment horizontal="center" wrapText="1"/>
    </xf>
    <xf numFmtId="164" fontId="5" fillId="0" borderId="21" xfId="0" applyNumberFormat="1" applyFont="1" applyBorder="1" applyAlignment="1">
      <alignment horizontal="center" vertical="center" wrapText="1"/>
    </xf>
    <xf numFmtId="164" fontId="5" fillId="3" borderId="21" xfId="0" applyNumberFormat="1" applyFont="1" applyFill="1" applyBorder="1" applyAlignment="1">
      <alignment horizontal="center" vertical="center" wrapText="1"/>
    </xf>
    <xf numFmtId="164" fontId="5" fillId="3" borderId="22" xfId="0" applyNumberFormat="1" applyFont="1" applyFill="1" applyBorder="1" applyAlignment="1">
      <alignment horizontal="center" vertical="center" wrapText="1"/>
    </xf>
    <xf numFmtId="164" fontId="5" fillId="0" borderId="22" xfId="0" applyNumberFormat="1" applyFont="1" applyBorder="1" applyAlignment="1">
      <alignment horizontal="center" vertical="center" wrapText="1"/>
    </xf>
    <xf numFmtId="164" fontId="5" fillId="0" borderId="23" xfId="0" applyNumberFormat="1" applyFont="1" applyBorder="1" applyAlignment="1">
      <alignment horizontal="center" vertical="center" wrapText="1"/>
    </xf>
    <xf numFmtId="1" fontId="13" fillId="0" borderId="24" xfId="0" applyNumberFormat="1" applyFont="1" applyBorder="1" applyAlignment="1">
      <alignment horizontal="left" wrapText="1"/>
    </xf>
    <xf numFmtId="164" fontId="5" fillId="0" borderId="25" xfId="0" applyNumberFormat="1" applyFont="1" applyBorder="1"/>
    <xf numFmtId="164" fontId="5" fillId="3" borderId="25" xfId="0" applyNumberFormat="1" applyFont="1" applyFill="1" applyBorder="1"/>
    <xf numFmtId="164" fontId="5" fillId="0" borderId="27" xfId="0" applyNumberFormat="1" applyFont="1" applyBorder="1"/>
    <xf numFmtId="164" fontId="5" fillId="3" borderId="26" xfId="0" applyNumberFormat="1" applyFont="1" applyFill="1" applyBorder="1"/>
    <xf numFmtId="164" fontId="5" fillId="0" borderId="26" xfId="0" applyNumberFormat="1" applyFont="1" applyBorder="1"/>
    <xf numFmtId="164" fontId="5" fillId="3" borderId="27" xfId="0" applyNumberFormat="1" applyFont="1" applyFill="1" applyBorder="1"/>
    <xf numFmtId="164" fontId="5" fillId="0" borderId="28" xfId="0" applyNumberFormat="1" applyFont="1" applyBorder="1"/>
    <xf numFmtId="1" fontId="7" fillId="0" borderId="24" xfId="0" applyNumberFormat="1" applyFont="1" applyBorder="1" applyAlignment="1">
      <alignment horizontal="left" wrapText="1"/>
    </xf>
    <xf numFmtId="164" fontId="5" fillId="0" borderId="0" xfId="0" applyNumberFormat="1" applyFont="1"/>
    <xf numFmtId="164" fontId="5" fillId="3" borderId="0" xfId="0" applyNumberFormat="1" applyFont="1" applyFill="1"/>
    <xf numFmtId="1" fontId="7" fillId="0" borderId="29" xfId="0" applyNumberFormat="1" applyFont="1" applyBorder="1" applyAlignment="1">
      <alignment horizontal="left" wrapText="1"/>
    </xf>
    <xf numFmtId="164" fontId="5" fillId="0" borderId="30" xfId="0" applyNumberFormat="1" applyFont="1" applyBorder="1"/>
    <xf numFmtId="164" fontId="5" fillId="3" borderId="30" xfId="0" applyNumberFormat="1" applyFont="1" applyFill="1" applyBorder="1"/>
    <xf numFmtId="164" fontId="5" fillId="0" borderId="32" xfId="0" applyNumberFormat="1" applyFont="1" applyBorder="1"/>
    <xf numFmtId="164" fontId="5" fillId="3" borderId="31" xfId="0" applyNumberFormat="1" applyFont="1" applyFill="1" applyBorder="1"/>
    <xf numFmtId="164" fontId="5" fillId="0" borderId="31" xfId="0" applyNumberFormat="1" applyFont="1" applyBorder="1"/>
    <xf numFmtId="164" fontId="5" fillId="3" borderId="32" xfId="0" applyNumberFormat="1" applyFont="1" applyFill="1" applyBorder="1"/>
    <xf numFmtId="164" fontId="5" fillId="0" borderId="33" xfId="0" applyNumberFormat="1" applyFont="1" applyBorder="1"/>
    <xf numFmtId="1" fontId="7" fillId="0" borderId="34" xfId="0" applyNumberFormat="1" applyFont="1" applyBorder="1" applyAlignment="1">
      <alignment wrapText="1"/>
    </xf>
    <xf numFmtId="164" fontId="5" fillId="0" borderId="35" xfId="0" applyNumberFormat="1" applyFont="1" applyBorder="1"/>
    <xf numFmtId="164" fontId="5" fillId="3" borderId="35" xfId="0" applyNumberFormat="1" applyFont="1" applyFill="1" applyBorder="1"/>
    <xf numFmtId="164" fontId="5" fillId="0" borderId="37" xfId="0" applyNumberFormat="1" applyFont="1" applyBorder="1"/>
    <xf numFmtId="164" fontId="5" fillId="3" borderId="46" xfId="0" applyNumberFormat="1" applyFont="1" applyFill="1" applyBorder="1"/>
    <xf numFmtId="164" fontId="5" fillId="3" borderId="36" xfId="0" applyNumberFormat="1" applyFont="1" applyFill="1" applyBorder="1"/>
    <xf numFmtId="164" fontId="5" fillId="0" borderId="36" xfId="0" applyNumberFormat="1" applyFont="1" applyBorder="1"/>
    <xf numFmtId="164" fontId="5" fillId="3" borderId="37" xfId="0" applyNumberFormat="1" applyFont="1" applyFill="1" applyBorder="1"/>
    <xf numFmtId="164" fontId="5" fillId="0" borderId="38" xfId="0" applyNumberFormat="1" applyFont="1" applyBorder="1"/>
    <xf numFmtId="1" fontId="13" fillId="0" borderId="39" xfId="0" applyNumberFormat="1" applyFont="1" applyBorder="1" applyAlignment="1">
      <alignment wrapText="1"/>
    </xf>
    <xf numFmtId="164" fontId="14" fillId="0" borderId="11" xfId="0" applyNumberFormat="1" applyFont="1" applyBorder="1" applyAlignment="1">
      <alignment vertical="center"/>
    </xf>
    <xf numFmtId="164" fontId="14" fillId="3" borderId="11" xfId="0" applyNumberFormat="1" applyFont="1" applyFill="1" applyBorder="1" applyAlignment="1">
      <alignment vertical="center"/>
    </xf>
    <xf numFmtId="1" fontId="14" fillId="3" borderId="39" xfId="0" applyNumberFormat="1" applyFont="1" applyFill="1" applyBorder="1" applyAlignment="1">
      <alignment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1" fontId="26" fillId="0" borderId="6" xfId="0" applyNumberFormat="1" applyFont="1" applyBorder="1" applyAlignment="1">
      <alignment horizontal="right" vertical="top" wrapText="1"/>
    </xf>
    <xf numFmtId="0" fontId="27" fillId="0" borderId="0" xfId="0" applyFont="1" applyAlignment="1">
      <alignment horizontal="center" vertical="center"/>
    </xf>
    <xf numFmtId="1" fontId="26" fillId="0" borderId="10" xfId="0" applyNumberFormat="1" applyFont="1" applyBorder="1" applyAlignment="1">
      <alignment horizontal="left" wrapText="1"/>
    </xf>
    <xf numFmtId="0" fontId="14" fillId="0" borderId="13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1" fontId="7" fillId="0" borderId="14" xfId="0" applyNumberFormat="1" applyFont="1" applyBorder="1" applyAlignment="1">
      <alignment horizontal="left" wrapText="1"/>
    </xf>
    <xf numFmtId="164" fontId="5" fillId="0" borderId="47" xfId="0" applyNumberFormat="1" applyFont="1" applyBorder="1" applyAlignment="1">
      <alignment horizontal="center" vertical="center" wrapText="1"/>
    </xf>
    <xf numFmtId="164" fontId="5" fillId="0" borderId="16" xfId="0" applyNumberFormat="1" applyFont="1" applyBorder="1"/>
    <xf numFmtId="164" fontId="5" fillId="0" borderId="16" xfId="0" applyNumberFormat="1" applyFont="1" applyBorder="1" applyAlignment="1">
      <alignment horizontal="center" wrapText="1"/>
    </xf>
    <xf numFmtId="164" fontId="5" fillId="0" borderId="16" xfId="0" applyNumberFormat="1" applyFont="1" applyBorder="1" applyAlignment="1">
      <alignment horizontal="center" vertical="center" wrapText="1"/>
    </xf>
    <xf numFmtId="164" fontId="5" fillId="0" borderId="17" xfId="0" applyNumberFormat="1" applyFont="1" applyBorder="1" applyAlignment="1">
      <alignment horizontal="center" vertical="center" wrapText="1"/>
    </xf>
    <xf numFmtId="164" fontId="5" fillId="0" borderId="18" xfId="0" applyNumberFormat="1" applyFont="1" applyBorder="1" applyAlignment="1">
      <alignment horizontal="center" vertical="center" wrapText="1"/>
    </xf>
    <xf numFmtId="3" fontId="7" fillId="0" borderId="0" xfId="0" applyNumberFormat="1" applyFont="1" applyAlignment="1">
      <alignment horizontal="center" vertical="center" wrapText="1"/>
    </xf>
    <xf numFmtId="164" fontId="5" fillId="0" borderId="48" xfId="0" applyNumberFormat="1" applyFont="1" applyBorder="1"/>
    <xf numFmtId="164" fontId="14" fillId="0" borderId="11" xfId="0" applyNumberFormat="1" applyFont="1" applyBorder="1"/>
    <xf numFmtId="164" fontId="14" fillId="0" borderId="39" xfId="0" applyNumberFormat="1" applyFont="1" applyBorder="1"/>
    <xf numFmtId="3" fontId="13" fillId="0" borderId="0" xfId="0" applyNumberFormat="1" applyFont="1"/>
    <xf numFmtId="3" fontId="13" fillId="0" borderId="0" xfId="0" applyNumberFormat="1" applyFont="1" applyAlignment="1">
      <alignment horizontal="center"/>
    </xf>
    <xf numFmtId="0" fontId="9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vertical="center"/>
    </xf>
    <xf numFmtId="164" fontId="5" fillId="0" borderId="16" xfId="0" applyNumberFormat="1" applyFont="1" applyBorder="1" applyAlignment="1">
      <alignment vertical="center"/>
    </xf>
    <xf numFmtId="164" fontId="5" fillId="0" borderId="48" xfId="0" applyNumberFormat="1" applyFont="1" applyBorder="1" applyAlignment="1">
      <alignment vertical="center"/>
    </xf>
    <xf numFmtId="164" fontId="5" fillId="0" borderId="26" xfId="0" applyNumberFormat="1" applyFont="1" applyBorder="1" applyAlignment="1">
      <alignment vertical="center"/>
    </xf>
    <xf numFmtId="164" fontId="5" fillId="0" borderId="27" xfId="0" applyNumberFormat="1" applyFont="1" applyBorder="1" applyAlignment="1">
      <alignment vertical="center"/>
    </xf>
    <xf numFmtId="164" fontId="5" fillId="0" borderId="28" xfId="0" applyNumberFormat="1" applyFont="1" applyBorder="1" applyAlignment="1">
      <alignment vertical="center"/>
    </xf>
    <xf numFmtId="164" fontId="5" fillId="0" borderId="49" xfId="0" applyNumberFormat="1" applyFont="1" applyBorder="1" applyAlignment="1">
      <alignment vertical="center"/>
    </xf>
    <xf numFmtId="164" fontId="5" fillId="0" borderId="36" xfId="0" applyNumberFormat="1" applyFont="1" applyBorder="1" applyAlignment="1">
      <alignment vertical="center"/>
    </xf>
    <xf numFmtId="164" fontId="5" fillId="0" borderId="37" xfId="0" applyNumberFormat="1" applyFont="1" applyBorder="1" applyAlignment="1">
      <alignment vertical="center"/>
    </xf>
    <xf numFmtId="164" fontId="5" fillId="0" borderId="38" xfId="0" applyNumberFormat="1" applyFont="1" applyBorder="1" applyAlignment="1">
      <alignment vertical="center"/>
    </xf>
    <xf numFmtId="164" fontId="14" fillId="0" borderId="39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Font="1" applyAlignment="1">
      <alignment horizontal="center" vertical="center"/>
    </xf>
    <xf numFmtId="0" fontId="31" fillId="0" borderId="0" xfId="0" quotePrefix="1" applyFont="1" applyAlignment="1">
      <alignment horizontal="left" vertical="center"/>
    </xf>
    <xf numFmtId="0" fontId="29" fillId="0" borderId="0" xfId="0" quotePrefix="1" applyFont="1" applyAlignment="1">
      <alignment horizontal="center" vertical="center"/>
    </xf>
    <xf numFmtId="0" fontId="29" fillId="0" borderId="0" xfId="0" quotePrefix="1" applyFont="1" applyAlignment="1">
      <alignment horizontal="left" vertical="center"/>
    </xf>
    <xf numFmtId="0" fontId="31" fillId="0" borderId="0" xfId="0" quotePrefix="1" applyFont="1" applyAlignment="1">
      <alignment horizontal="center" vertical="center"/>
    </xf>
    <xf numFmtId="0" fontId="31" fillId="0" borderId="0" xfId="0" applyFont="1" applyAlignment="1">
      <alignment vertical="center"/>
    </xf>
    <xf numFmtId="0" fontId="30" fillId="0" borderId="0" xfId="0" quotePrefix="1" applyFont="1" applyAlignment="1">
      <alignment horizontal="left" vertical="center" wrapText="1"/>
    </xf>
    <xf numFmtId="0" fontId="31" fillId="0" borderId="0" xfId="0" quotePrefix="1" applyFont="1" applyAlignment="1">
      <alignment horizontal="left" vertical="center" wrapText="1"/>
    </xf>
    <xf numFmtId="0" fontId="30" fillId="0" borderId="0" xfId="0" quotePrefix="1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30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3" fillId="0" borderId="0" xfId="0" quotePrefix="1" applyFont="1" applyAlignment="1">
      <alignment horizontal="center" vertical="center"/>
    </xf>
    <xf numFmtId="3" fontId="33" fillId="0" borderId="0" xfId="0" applyNumberFormat="1" applyFont="1"/>
    <xf numFmtId="0" fontId="30" fillId="0" borderId="3" xfId="0" quotePrefix="1" applyFont="1" applyBorder="1" applyAlignment="1">
      <alignment horizontal="left" vertical="center" wrapText="1"/>
    </xf>
    <xf numFmtId="0" fontId="30" fillId="0" borderId="3" xfId="0" quotePrefix="1" applyFont="1" applyBorder="1" applyAlignment="1">
      <alignment horizontal="center" vertical="center" wrapText="1"/>
    </xf>
    <xf numFmtId="0" fontId="11" fillId="0" borderId="3" xfId="0" quotePrefix="1" applyFont="1" applyBorder="1" applyAlignment="1">
      <alignment horizontal="left" vertical="center"/>
    </xf>
    <xf numFmtId="0" fontId="11" fillId="0" borderId="0" xfId="0" quotePrefix="1" applyFont="1" applyAlignment="1">
      <alignment horizontal="left" vertical="center"/>
    </xf>
    <xf numFmtId="0" fontId="9" fillId="0" borderId="0" xfId="0" quotePrefix="1" applyFont="1" applyAlignment="1">
      <alignment horizontal="center" vertical="center"/>
    </xf>
    <xf numFmtId="3" fontId="9" fillId="0" borderId="0" xfId="0" quotePrefix="1" applyNumberFormat="1" applyFont="1" applyAlignment="1">
      <alignment horizontal="left"/>
    </xf>
    <xf numFmtId="3" fontId="11" fillId="0" borderId="0" xfId="0" quotePrefix="1" applyNumberFormat="1" applyFont="1" applyAlignment="1">
      <alignment horizontal="left"/>
    </xf>
    <xf numFmtId="3" fontId="11" fillId="0" borderId="0" xfId="0" quotePrefix="1" applyNumberFormat="1" applyFont="1" applyAlignment="1">
      <alignment horizontal="left" wrapText="1"/>
    </xf>
    <xf numFmtId="0" fontId="21" fillId="0" borderId="0" xfId="0" quotePrefix="1" applyFont="1" applyAlignment="1">
      <alignment horizontal="left" vertical="center"/>
    </xf>
    <xf numFmtId="3" fontId="9" fillId="0" borderId="0" xfId="0" applyNumberFormat="1" applyFont="1" applyAlignment="1">
      <alignment horizontal="left"/>
    </xf>
    <xf numFmtId="0" fontId="21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1" fillId="0" borderId="0" xfId="0" quotePrefix="1" applyFont="1" applyAlignment="1">
      <alignment horizontal="left"/>
    </xf>
    <xf numFmtId="3" fontId="35" fillId="0" borderId="0" xfId="0" applyNumberFormat="1" applyFont="1"/>
    <xf numFmtId="3" fontId="36" fillId="0" borderId="0" xfId="0" applyNumberFormat="1" applyFont="1"/>
    <xf numFmtId="0" fontId="36" fillId="0" borderId="0" xfId="0" applyFont="1" applyAlignment="1">
      <alignment horizontal="center"/>
    </xf>
    <xf numFmtId="0" fontId="3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12" fillId="9" borderId="74" xfId="0" applyFont="1" applyFill="1" applyBorder="1" applyAlignment="1">
      <alignment horizontal="center" vertical="center" wrapText="1"/>
    </xf>
    <xf numFmtId="0" fontId="12" fillId="0" borderId="74" xfId="0" applyFont="1" applyBorder="1" applyAlignment="1">
      <alignment horizontal="center" vertical="center" wrapText="1"/>
    </xf>
    <xf numFmtId="0" fontId="12" fillId="10" borderId="74" xfId="0" applyFont="1" applyFill="1" applyBorder="1" applyAlignment="1">
      <alignment horizontal="center" vertical="center" wrapText="1"/>
    </xf>
    <xf numFmtId="4" fontId="27" fillId="0" borderId="5" xfId="0" applyNumberFormat="1" applyFont="1" applyBorder="1" applyAlignment="1">
      <alignment horizontal="right" vertical="center"/>
    </xf>
    <xf numFmtId="4" fontId="17" fillId="0" borderId="5" xfId="0" applyNumberFormat="1" applyFont="1" applyBorder="1" applyAlignment="1">
      <alignment horizontal="right"/>
    </xf>
    <xf numFmtId="4" fontId="27" fillId="0" borderId="54" xfId="0" applyNumberFormat="1" applyFont="1" applyBorder="1" applyAlignment="1">
      <alignment horizontal="right" vertical="center"/>
    </xf>
    <xf numFmtId="4" fontId="27" fillId="0" borderId="57" xfId="0" applyNumberFormat="1" applyFont="1" applyBorder="1" applyAlignment="1">
      <alignment horizontal="right" vertical="center"/>
    </xf>
    <xf numFmtId="4" fontId="27" fillId="0" borderId="68" xfId="0" applyNumberFormat="1" applyFont="1" applyBorder="1" applyAlignment="1">
      <alignment horizontal="right" vertical="center"/>
    </xf>
    <xf numFmtId="4" fontId="27" fillId="0" borderId="43" xfId="0" applyNumberFormat="1" applyFont="1" applyBorder="1" applyAlignment="1">
      <alignment horizontal="right" vertical="center"/>
    </xf>
    <xf numFmtId="4" fontId="27" fillId="0" borderId="75" xfId="0" applyNumberFormat="1" applyFont="1" applyBorder="1" applyAlignment="1">
      <alignment horizontal="right" vertical="center"/>
    </xf>
    <xf numFmtId="0" fontId="22" fillId="0" borderId="61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6" fillId="0" borderId="4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37" fillId="0" borderId="60" xfId="0" applyFont="1" applyBorder="1" applyAlignment="1">
      <alignment horizontal="center" vertical="center"/>
    </xf>
    <xf numFmtId="0" fontId="12" fillId="9" borderId="72" xfId="0" applyFont="1" applyFill="1" applyBorder="1" applyAlignment="1">
      <alignment horizontal="center" vertical="center" wrapText="1"/>
    </xf>
    <xf numFmtId="0" fontId="12" fillId="9" borderId="73" xfId="0" applyFont="1" applyFill="1" applyBorder="1" applyAlignment="1">
      <alignment horizontal="center" vertical="center" wrapText="1"/>
    </xf>
    <xf numFmtId="0" fontId="12" fillId="3" borderId="66" xfId="0" applyFont="1" applyFill="1" applyBorder="1" applyAlignment="1">
      <alignment horizontal="center" vertical="center"/>
    </xf>
    <xf numFmtId="0" fontId="12" fillId="3" borderId="59" xfId="0" applyFont="1" applyFill="1" applyBorder="1" applyAlignment="1">
      <alignment vertical="center" wrapText="1"/>
    </xf>
    <xf numFmtId="4" fontId="12" fillId="3" borderId="59" xfId="0" applyNumberFormat="1" applyFont="1" applyFill="1" applyBorder="1" applyAlignment="1">
      <alignment vertical="center"/>
    </xf>
    <xf numFmtId="4" fontId="12" fillId="3" borderId="60" xfId="0" applyNumberFormat="1" applyFont="1" applyFill="1" applyBorder="1" applyAlignment="1">
      <alignment vertical="center"/>
    </xf>
    <xf numFmtId="4" fontId="12" fillId="0" borderId="67" xfId="0" applyNumberFormat="1" applyFont="1" applyBorder="1" applyAlignment="1">
      <alignment vertical="center"/>
    </xf>
    <xf numFmtId="4" fontId="12" fillId="6" borderId="67" xfId="0" applyNumberFormat="1" applyFont="1" applyFill="1" applyBorder="1" applyAlignment="1">
      <alignment vertical="center"/>
    </xf>
    <xf numFmtId="4" fontId="12" fillId="6" borderId="71" xfId="0" applyNumberFormat="1" applyFont="1" applyFill="1" applyBorder="1" applyAlignment="1">
      <alignment vertical="center"/>
    </xf>
    <xf numFmtId="4" fontId="12" fillId="11" borderId="59" xfId="0" applyNumberFormat="1" applyFont="1" applyFill="1" applyBorder="1" applyAlignment="1">
      <alignment vertical="center"/>
    </xf>
    <xf numFmtId="4" fontId="12" fillId="11" borderId="60" xfId="0" applyNumberFormat="1" applyFont="1" applyFill="1" applyBorder="1" applyAlignment="1">
      <alignment vertical="center"/>
    </xf>
    <xf numFmtId="0" fontId="44" fillId="0" borderId="53" xfId="0" applyFont="1" applyBorder="1" applyAlignment="1">
      <alignment horizontal="center" vertical="center"/>
    </xf>
    <xf numFmtId="0" fontId="44" fillId="0" borderId="5" xfId="0" applyFont="1" applyBorder="1" applyAlignment="1">
      <alignment vertical="center" wrapText="1"/>
    </xf>
    <xf numFmtId="0" fontId="44" fillId="0" borderId="55" xfId="0" applyFont="1" applyBorder="1" applyAlignment="1">
      <alignment horizontal="center" vertical="center"/>
    </xf>
    <xf numFmtId="0" fontId="44" fillId="0" borderId="5" xfId="0" applyFont="1" applyBorder="1" applyAlignment="1">
      <alignment vertical="center"/>
    </xf>
    <xf numFmtId="0" fontId="44" fillId="0" borderId="56" xfId="0" applyFont="1" applyBorder="1" applyAlignment="1">
      <alignment horizontal="center" vertical="center"/>
    </xf>
    <xf numFmtId="0" fontId="44" fillId="0" borderId="57" xfId="0" applyFont="1" applyBorder="1" applyAlignment="1">
      <alignment vertical="center" wrapText="1"/>
    </xf>
    <xf numFmtId="0" fontId="42" fillId="3" borderId="66" xfId="0" applyFont="1" applyFill="1" applyBorder="1" applyAlignment="1">
      <alignment horizontal="center" vertical="center"/>
    </xf>
    <xf numFmtId="0" fontId="42" fillId="3" borderId="59" xfId="0" applyFont="1" applyFill="1" applyBorder="1" applyAlignment="1">
      <alignment vertical="center" wrapText="1"/>
    </xf>
    <xf numFmtId="4" fontId="42" fillId="3" borderId="59" xfId="0" applyNumberFormat="1" applyFont="1" applyFill="1" applyBorder="1" applyAlignment="1">
      <alignment vertical="center"/>
    </xf>
    <xf numFmtId="4" fontId="42" fillId="3" borderId="60" xfId="0" applyNumberFormat="1" applyFont="1" applyFill="1" applyBorder="1" applyAlignment="1">
      <alignment vertical="center"/>
    </xf>
    <xf numFmtId="4" fontId="42" fillId="0" borderId="64" xfId="0" applyNumberFormat="1" applyFont="1" applyBorder="1" applyAlignment="1">
      <alignment vertical="center"/>
    </xf>
    <xf numFmtId="4" fontId="42" fillId="6" borderId="64" xfId="0" applyNumberFormat="1" applyFont="1" applyFill="1" applyBorder="1" applyAlignment="1">
      <alignment vertical="center"/>
    </xf>
    <xf numFmtId="4" fontId="42" fillId="6" borderId="65" xfId="0" applyNumberFormat="1" applyFont="1" applyFill="1" applyBorder="1" applyAlignment="1">
      <alignment vertical="center"/>
    </xf>
    <xf numFmtId="4" fontId="42" fillId="11" borderId="59" xfId="0" applyNumberFormat="1" applyFont="1" applyFill="1" applyBorder="1" applyAlignment="1">
      <alignment vertical="center"/>
    </xf>
    <xf numFmtId="4" fontId="42" fillId="11" borderId="60" xfId="0" applyNumberFormat="1" applyFont="1" applyFill="1" applyBorder="1" applyAlignment="1">
      <alignment vertical="center"/>
    </xf>
    <xf numFmtId="0" fontId="43" fillId="0" borderId="53" xfId="0" applyFont="1" applyBorder="1" applyAlignment="1">
      <alignment horizontal="left" vertical="center"/>
    </xf>
    <xf numFmtId="0" fontId="43" fillId="0" borderId="5" xfId="0" applyFont="1" applyBorder="1" applyAlignment="1">
      <alignment horizontal="left" vertical="center"/>
    </xf>
    <xf numFmtId="0" fontId="43" fillId="0" borderId="56" xfId="0" applyFont="1" applyBorder="1" applyAlignment="1">
      <alignment horizontal="left" vertical="center"/>
    </xf>
    <xf numFmtId="0" fontId="43" fillId="0" borderId="57" xfId="0" applyFont="1" applyBorder="1" applyAlignment="1">
      <alignment horizontal="left" vertical="center"/>
    </xf>
    <xf numFmtId="0" fontId="46" fillId="6" borderId="12" xfId="0" applyFont="1" applyFill="1" applyBorder="1" applyAlignment="1">
      <alignment horizontal="center" vertical="center" wrapText="1"/>
    </xf>
    <xf numFmtId="0" fontId="46" fillId="6" borderId="13" xfId="0" applyFont="1" applyFill="1" applyBorder="1" applyAlignment="1">
      <alignment horizontal="center" vertical="center" wrapText="1"/>
    </xf>
    <xf numFmtId="4" fontId="12" fillId="0" borderId="59" xfId="0" applyNumberFormat="1" applyFont="1" applyBorder="1" applyAlignment="1">
      <alignment vertical="center"/>
    </xf>
    <xf numFmtId="4" fontId="12" fillId="10" borderId="59" xfId="0" applyNumberFormat="1" applyFont="1" applyFill="1" applyBorder="1" applyAlignment="1">
      <alignment vertical="center"/>
    </xf>
    <xf numFmtId="4" fontId="12" fillId="6" borderId="59" xfId="0" applyNumberFormat="1" applyFont="1" applyFill="1" applyBorder="1" applyAlignment="1">
      <alignment vertical="center"/>
    </xf>
    <xf numFmtId="4" fontId="12" fillId="6" borderId="60" xfId="0" applyNumberFormat="1" applyFont="1" applyFill="1" applyBorder="1" applyAlignment="1">
      <alignment vertical="center"/>
    </xf>
    <xf numFmtId="4" fontId="39" fillId="0" borderId="59" xfId="0" applyNumberFormat="1" applyFont="1" applyBorder="1" applyAlignment="1">
      <alignment vertical="center"/>
    </xf>
    <xf numFmtId="4" fontId="39" fillId="10" borderId="59" xfId="0" applyNumberFormat="1" applyFont="1" applyFill="1" applyBorder="1" applyAlignment="1">
      <alignment vertical="center"/>
    </xf>
    <xf numFmtId="4" fontId="39" fillId="6" borderId="59" xfId="0" applyNumberFormat="1" applyFont="1" applyFill="1" applyBorder="1" applyAlignment="1">
      <alignment vertical="center"/>
    </xf>
    <xf numFmtId="4" fontId="39" fillId="6" borderId="60" xfId="0" applyNumberFormat="1" applyFont="1" applyFill="1" applyBorder="1" applyAlignment="1">
      <alignment vertical="center"/>
    </xf>
    <xf numFmtId="0" fontId="42" fillId="0" borderId="50" xfId="0" applyFont="1" applyBorder="1" applyAlignment="1">
      <alignment horizontal="left" vertical="center"/>
    </xf>
    <xf numFmtId="0" fontId="42" fillId="0" borderId="51" xfId="0" applyFont="1" applyBorder="1" applyAlignment="1">
      <alignment vertical="center" wrapText="1"/>
    </xf>
    <xf numFmtId="4" fontId="42" fillId="0" borderId="51" xfId="0" applyNumberFormat="1" applyFont="1" applyBorder="1" applyAlignment="1">
      <alignment vertical="center"/>
    </xf>
    <xf numFmtId="4" fontId="42" fillId="10" borderId="51" xfId="0" applyNumberFormat="1" applyFont="1" applyFill="1" applyBorder="1" applyAlignment="1">
      <alignment vertical="center"/>
    </xf>
    <xf numFmtId="4" fontId="43" fillId="10" borderId="51" xfId="0" applyNumberFormat="1" applyFont="1" applyFill="1" applyBorder="1" applyAlignment="1">
      <alignment vertical="center"/>
    </xf>
    <xf numFmtId="4" fontId="42" fillId="6" borderId="51" xfId="0" applyNumberFormat="1" applyFont="1" applyFill="1" applyBorder="1" applyAlignment="1">
      <alignment vertical="center"/>
    </xf>
    <xf numFmtId="4" fontId="42" fillId="6" borderId="52" xfId="0" applyNumberFormat="1" applyFont="1" applyFill="1" applyBorder="1" applyAlignment="1">
      <alignment vertical="center"/>
    </xf>
    <xf numFmtId="0" fontId="43" fillId="0" borderId="53" xfId="0" applyFont="1" applyBorder="1" applyAlignment="1">
      <alignment horizontal="center" vertical="center"/>
    </xf>
    <xf numFmtId="0" fontId="43" fillId="0" borderId="5" xfId="0" applyFont="1" applyBorder="1" applyAlignment="1">
      <alignment vertical="center" wrapText="1"/>
    </xf>
    <xf numFmtId="4" fontId="43" fillId="0" borderId="5" xfId="0" applyNumberFormat="1" applyFont="1" applyBorder="1" applyAlignment="1">
      <alignment vertical="center"/>
    </xf>
    <xf numFmtId="4" fontId="43" fillId="10" borderId="5" xfId="0" applyNumberFormat="1" applyFont="1" applyFill="1" applyBorder="1" applyAlignment="1">
      <alignment vertical="center"/>
    </xf>
    <xf numFmtId="4" fontId="43" fillId="6" borderId="5" xfId="0" applyNumberFormat="1" applyFont="1" applyFill="1" applyBorder="1" applyAlignment="1">
      <alignment vertical="center"/>
    </xf>
    <xf numFmtId="4" fontId="43" fillId="6" borderId="54" xfId="0" applyNumberFormat="1" applyFont="1" applyFill="1" applyBorder="1" applyAlignment="1">
      <alignment vertical="center"/>
    </xf>
    <xf numFmtId="4" fontId="44" fillId="0" borderId="5" xfId="0" applyNumberFormat="1" applyFont="1" applyBorder="1" applyAlignment="1">
      <alignment vertical="center"/>
    </xf>
    <xf numFmtId="4" fontId="44" fillId="10" borderId="5" xfId="0" applyNumberFormat="1" applyFont="1" applyFill="1" applyBorder="1" applyAlignment="1">
      <alignment vertical="center"/>
    </xf>
    <xf numFmtId="4" fontId="44" fillId="6" borderId="5" xfId="0" applyNumberFormat="1" applyFont="1" applyFill="1" applyBorder="1" applyAlignment="1">
      <alignment vertical="center"/>
    </xf>
    <xf numFmtId="4" fontId="44" fillId="6" borderId="54" xfId="0" applyNumberFormat="1" applyFont="1" applyFill="1" applyBorder="1" applyAlignment="1">
      <alignment vertical="center"/>
    </xf>
    <xf numFmtId="0" fontId="42" fillId="0" borderId="53" xfId="0" applyFont="1" applyBorder="1" applyAlignment="1">
      <alignment horizontal="left" vertical="center"/>
    </xf>
    <xf numFmtId="0" fontId="42" fillId="0" borderId="5" xfId="0" applyFont="1" applyBorder="1" applyAlignment="1">
      <alignment vertical="center" wrapText="1"/>
    </xf>
    <xf numFmtId="4" fontId="42" fillId="0" borderId="5" xfId="0" applyNumberFormat="1" applyFont="1" applyBorder="1" applyAlignment="1">
      <alignment vertical="center"/>
    </xf>
    <xf numFmtId="4" fontId="42" fillId="10" borderId="5" xfId="0" applyNumberFormat="1" applyFont="1" applyFill="1" applyBorder="1" applyAlignment="1">
      <alignment vertical="center"/>
    </xf>
    <xf numFmtId="4" fontId="42" fillId="6" borderId="5" xfId="0" applyNumberFormat="1" applyFont="1" applyFill="1" applyBorder="1" applyAlignment="1">
      <alignment vertical="center"/>
    </xf>
    <xf numFmtId="4" fontId="42" fillId="6" borderId="54" xfId="0" applyNumberFormat="1" applyFont="1" applyFill="1" applyBorder="1" applyAlignment="1">
      <alignment vertical="center"/>
    </xf>
    <xf numFmtId="0" fontId="43" fillId="0" borderId="61" xfId="0" applyFont="1" applyBorder="1" applyAlignment="1">
      <alignment horizontal="center" vertical="center"/>
    </xf>
    <xf numFmtId="4" fontId="45" fillId="6" borderId="5" xfId="0" applyNumberFormat="1" applyFont="1" applyFill="1" applyBorder="1" applyAlignment="1">
      <alignment vertical="center"/>
    </xf>
    <xf numFmtId="4" fontId="45" fillId="6" borderId="54" xfId="0" applyNumberFormat="1" applyFont="1" applyFill="1" applyBorder="1" applyAlignment="1">
      <alignment vertical="center"/>
    </xf>
    <xf numFmtId="4" fontId="44" fillId="0" borderId="57" xfId="0" applyNumberFormat="1" applyFont="1" applyBorder="1" applyAlignment="1">
      <alignment vertical="center"/>
    </xf>
    <xf numFmtId="4" fontId="44" fillId="10" borderId="57" xfId="0" applyNumberFormat="1" applyFont="1" applyFill="1" applyBorder="1" applyAlignment="1">
      <alignment vertical="center"/>
    </xf>
    <xf numFmtId="4" fontId="43" fillId="10" borderId="57" xfId="0" applyNumberFormat="1" applyFont="1" applyFill="1" applyBorder="1" applyAlignment="1">
      <alignment vertical="center"/>
    </xf>
    <xf numFmtId="4" fontId="44" fillId="6" borderId="57" xfId="0" applyNumberFormat="1" applyFont="1" applyFill="1" applyBorder="1" applyAlignment="1">
      <alignment vertical="center"/>
    </xf>
    <xf numFmtId="4" fontId="44" fillId="6" borderId="68" xfId="0" applyNumberFormat="1" applyFont="1" applyFill="1" applyBorder="1" applyAlignment="1">
      <alignment vertical="center"/>
    </xf>
    <xf numFmtId="4" fontId="44" fillId="0" borderId="69" xfId="0" applyNumberFormat="1" applyFont="1" applyBorder="1" applyAlignment="1">
      <alignment vertical="center"/>
    </xf>
    <xf numFmtId="4" fontId="44" fillId="10" borderId="69" xfId="0" applyNumberFormat="1" applyFont="1" applyFill="1" applyBorder="1" applyAlignment="1">
      <alignment vertical="center"/>
    </xf>
    <xf numFmtId="4" fontId="44" fillId="6" borderId="69" xfId="0" applyNumberFormat="1" applyFont="1" applyFill="1" applyBorder="1" applyAlignment="1">
      <alignment vertical="center"/>
    </xf>
    <xf numFmtId="4" fontId="45" fillId="6" borderId="57" xfId="0" applyNumberFormat="1" applyFont="1" applyFill="1" applyBorder="1" applyAlignment="1">
      <alignment vertical="center"/>
    </xf>
    <xf numFmtId="4" fontId="45" fillId="6" borderId="68" xfId="0" applyNumberFormat="1" applyFont="1" applyFill="1" applyBorder="1" applyAlignment="1">
      <alignment vertical="center"/>
    </xf>
    <xf numFmtId="4" fontId="43" fillId="10" borderId="4" xfId="0" applyNumberFormat="1" applyFont="1" applyFill="1" applyBorder="1" applyAlignment="1">
      <alignment vertical="center"/>
    </xf>
    <xf numFmtId="4" fontId="42" fillId="10" borderId="4" xfId="0" applyNumberFormat="1" applyFont="1" applyFill="1" applyBorder="1" applyAlignment="1">
      <alignment vertical="center"/>
    </xf>
    <xf numFmtId="0" fontId="43" fillId="0" borderId="55" xfId="0" applyFont="1" applyBorder="1" applyAlignment="1">
      <alignment horizontal="center" vertical="center"/>
    </xf>
    <xf numFmtId="0" fontId="43" fillId="0" borderId="5" xfId="0" applyFont="1" applyBorder="1" applyAlignment="1">
      <alignment vertical="center"/>
    </xf>
    <xf numFmtId="0" fontId="42" fillId="0" borderId="55" xfId="0" applyFont="1" applyBorder="1" applyAlignment="1">
      <alignment horizontal="left" vertical="center"/>
    </xf>
    <xf numFmtId="4" fontId="43" fillId="10" borderId="67" xfId="0" applyNumberFormat="1" applyFont="1" applyFill="1" applyBorder="1" applyAlignment="1">
      <alignment vertical="center"/>
    </xf>
    <xf numFmtId="0" fontId="47" fillId="10" borderId="74" xfId="0" applyFont="1" applyFill="1" applyBorder="1" applyAlignment="1">
      <alignment horizontal="center" vertical="center" wrapText="1"/>
    </xf>
    <xf numFmtId="0" fontId="24" fillId="0" borderId="0" xfId="0" applyFont="1" applyAlignment="1">
      <alignment wrapText="1"/>
    </xf>
    <xf numFmtId="0" fontId="0" fillId="0" borderId="0" xfId="0" applyAlignment="1">
      <alignment wrapText="1"/>
    </xf>
    <xf numFmtId="0" fontId="18" fillId="0" borderId="0" xfId="0" quotePrefix="1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9" fillId="0" borderId="0" xfId="0" applyFont="1"/>
    <xf numFmtId="0" fontId="22" fillId="0" borderId="40" xfId="0" applyFont="1" applyBorder="1" applyAlignment="1">
      <alignment horizontal="left" wrapText="1"/>
    </xf>
    <xf numFmtId="0" fontId="8" fillId="0" borderId="3" xfId="0" applyFont="1" applyBorder="1" applyAlignment="1">
      <alignment wrapText="1"/>
    </xf>
    <xf numFmtId="0" fontId="22" fillId="5" borderId="40" xfId="0" quotePrefix="1" applyFont="1" applyFill="1" applyBorder="1" applyAlignment="1">
      <alignment horizontal="left" wrapText="1"/>
    </xf>
    <xf numFmtId="0" fontId="8" fillId="5" borderId="3" xfId="0" applyFont="1" applyFill="1" applyBorder="1" applyAlignment="1">
      <alignment wrapText="1"/>
    </xf>
    <xf numFmtId="0" fontId="22" fillId="0" borderId="40" xfId="0" quotePrefix="1" applyFont="1" applyBorder="1" applyAlignment="1">
      <alignment horizontal="left" wrapText="1"/>
    </xf>
    <xf numFmtId="0" fontId="21" fillId="5" borderId="40" xfId="0" applyFont="1" applyFill="1" applyBorder="1" applyAlignment="1">
      <alignment horizontal="left" wrapText="1"/>
    </xf>
    <xf numFmtId="0" fontId="21" fillId="5" borderId="3" xfId="0" applyFont="1" applyFill="1" applyBorder="1" applyAlignment="1">
      <alignment horizontal="left" wrapText="1"/>
    </xf>
    <xf numFmtId="0" fontId="21" fillId="5" borderId="42" xfId="0" applyFont="1" applyFill="1" applyBorder="1" applyAlignment="1">
      <alignment horizontal="left" wrapText="1"/>
    </xf>
    <xf numFmtId="0" fontId="11" fillId="0" borderId="0" xfId="0" applyFont="1" applyAlignment="1">
      <alignment horizontal="left"/>
    </xf>
    <xf numFmtId="0" fontId="18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22" fillId="5" borderId="40" xfId="0" applyFont="1" applyFill="1" applyBorder="1" applyAlignment="1">
      <alignment horizontal="left" wrapText="1"/>
    </xf>
    <xf numFmtId="0" fontId="7" fillId="5" borderId="3" xfId="0" applyFont="1" applyFill="1" applyBorder="1"/>
    <xf numFmtId="0" fontId="7" fillId="0" borderId="3" xfId="0" applyFont="1" applyBorder="1"/>
    <xf numFmtId="0" fontId="22" fillId="0" borderId="40" xfId="0" quotePrefix="1" applyFont="1" applyBorder="1" applyAlignment="1">
      <alignment horizontal="left"/>
    </xf>
    <xf numFmtId="0" fontId="7" fillId="0" borderId="3" xfId="0" applyFont="1" applyBorder="1" applyAlignment="1">
      <alignment wrapText="1"/>
    </xf>
    <xf numFmtId="0" fontId="34" fillId="6" borderId="40" xfId="0" applyFont="1" applyFill="1" applyBorder="1" applyAlignment="1">
      <alignment horizontal="left" wrapText="1"/>
    </xf>
    <xf numFmtId="0" fontId="34" fillId="6" borderId="3" xfId="0" applyFont="1" applyFill="1" applyBorder="1" applyAlignment="1">
      <alignment horizontal="left" wrapText="1"/>
    </xf>
    <xf numFmtId="0" fontId="34" fillId="6" borderId="42" xfId="0" applyFont="1" applyFill="1" applyBorder="1" applyAlignment="1">
      <alignment horizontal="left" wrapText="1"/>
    </xf>
    <xf numFmtId="0" fontId="18" fillId="0" borderId="1" xfId="0" quotePrefix="1" applyFont="1" applyBorder="1" applyAlignment="1">
      <alignment horizontal="left" wrapText="1"/>
    </xf>
    <xf numFmtId="0" fontId="20" fillId="0" borderId="1" xfId="0" applyFont="1" applyBorder="1" applyAlignment="1">
      <alignment wrapText="1"/>
    </xf>
    <xf numFmtId="0" fontId="26" fillId="9" borderId="7" xfId="0" applyFont="1" applyFill="1" applyBorder="1" applyAlignment="1">
      <alignment horizontal="center" vertical="center"/>
    </xf>
    <xf numFmtId="0" fontId="26" fillId="9" borderId="8" xfId="0" applyFont="1" applyFill="1" applyBorder="1" applyAlignment="1">
      <alignment horizontal="center" vertical="center"/>
    </xf>
    <xf numFmtId="0" fontId="27" fillId="9" borderId="8" xfId="0" applyFont="1" applyFill="1" applyBorder="1" applyAlignment="1">
      <alignment horizontal="center" vertical="center"/>
    </xf>
    <xf numFmtId="0" fontId="27" fillId="9" borderId="9" xfId="0" applyFont="1" applyFill="1" applyBorder="1" applyAlignment="1">
      <alignment horizontal="center" vertical="center"/>
    </xf>
    <xf numFmtId="164" fontId="13" fillId="3" borderId="7" xfId="0" applyNumberFormat="1" applyFont="1" applyFill="1" applyBorder="1" applyAlignment="1">
      <alignment horizontal="center" vertical="center"/>
    </xf>
    <xf numFmtId="164" fontId="13" fillId="3" borderId="8" xfId="0" applyNumberFormat="1" applyFont="1" applyFill="1" applyBorder="1" applyAlignment="1">
      <alignment horizontal="center" vertical="center"/>
    </xf>
    <xf numFmtId="164" fontId="13" fillId="3" borderId="9" xfId="0" applyNumberFormat="1" applyFont="1" applyFill="1" applyBorder="1" applyAlignment="1">
      <alignment horizontal="center" vertical="center"/>
    </xf>
    <xf numFmtId="0" fontId="26" fillId="8" borderId="7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64" fontId="14" fillId="0" borderId="7" xfId="0" applyNumberFormat="1" applyFont="1" applyBorder="1" applyAlignment="1">
      <alignment horizontal="center" vertical="center"/>
    </xf>
    <xf numFmtId="164" fontId="6" fillId="0" borderId="8" xfId="0" applyNumberFormat="1" applyFont="1" applyBorder="1" applyAlignment="1">
      <alignment horizontal="center" vertical="center"/>
    </xf>
    <xf numFmtId="164" fontId="6" fillId="0" borderId="9" xfId="0" applyNumberFormat="1" applyFont="1" applyBorder="1" applyAlignment="1">
      <alignment horizontal="center" vertical="center"/>
    </xf>
    <xf numFmtId="0" fontId="26" fillId="7" borderId="7" xfId="0" applyFont="1" applyFill="1" applyBorder="1" applyAlignment="1">
      <alignment horizontal="center" vertical="center"/>
    </xf>
    <xf numFmtId="0" fontId="40" fillId="11" borderId="7" xfId="0" applyFont="1" applyFill="1" applyBorder="1" applyAlignment="1">
      <alignment horizontal="left" vertical="center" wrapText="1"/>
    </xf>
    <xf numFmtId="0" fontId="41" fillId="11" borderId="58" xfId="0" applyFont="1" applyFill="1" applyBorder="1" applyAlignment="1">
      <alignment vertical="center" wrapText="1"/>
    </xf>
    <xf numFmtId="0" fontId="43" fillId="0" borderId="61" xfId="0" applyFont="1" applyBorder="1" applyAlignment="1">
      <alignment horizontal="left" vertical="center"/>
    </xf>
    <xf numFmtId="0" fontId="43" fillId="0" borderId="63" xfId="0" applyFont="1" applyBorder="1" applyAlignment="1">
      <alignment horizontal="left" vertical="center"/>
    </xf>
    <xf numFmtId="0" fontId="42" fillId="11" borderId="7" xfId="0" applyFont="1" applyFill="1" applyBorder="1" applyAlignment="1">
      <alignment horizontal="left" vertical="center" wrapText="1"/>
    </xf>
    <xf numFmtId="0" fontId="43" fillId="11" borderId="58" xfId="0" applyFont="1" applyFill="1" applyBorder="1" applyAlignment="1">
      <alignment vertical="center" wrapText="1"/>
    </xf>
    <xf numFmtId="0" fontId="37" fillId="0" borderId="0" xfId="0" applyFont="1" applyAlignment="1">
      <alignment horizontal="center" vertical="center"/>
    </xf>
    <xf numFmtId="0" fontId="38" fillId="0" borderId="7" xfId="0" applyFont="1" applyBorder="1" applyAlignment="1">
      <alignment horizontal="center" vertical="center" wrapText="1"/>
    </xf>
    <xf numFmtId="0" fontId="38" fillId="0" borderId="58" xfId="0" applyFont="1" applyBorder="1" applyAlignment="1">
      <alignment horizontal="center" vertical="center" wrapText="1"/>
    </xf>
    <xf numFmtId="0" fontId="39" fillId="2" borderId="7" xfId="0" applyFont="1" applyFill="1" applyBorder="1" applyAlignment="1">
      <alignment horizontal="left" vertical="center" wrapText="1"/>
    </xf>
    <xf numFmtId="0" fontId="39" fillId="2" borderId="58" xfId="0" applyFont="1" applyFill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/>
    </xf>
    <xf numFmtId="0" fontId="39" fillId="0" borderId="70" xfId="0" applyFont="1" applyBorder="1" applyAlignment="1">
      <alignment horizontal="left" vertical="center"/>
    </xf>
    <xf numFmtId="0" fontId="22" fillId="0" borderId="7" xfId="0" applyFont="1" applyBorder="1" applyAlignment="1">
      <alignment horizontal="left" vertical="center"/>
    </xf>
    <xf numFmtId="0" fontId="0" fillId="0" borderId="8" xfId="0" applyBorder="1" applyAlignment="1">
      <alignment horizontal="left"/>
    </xf>
  </cellXfs>
  <cellStyles count="2">
    <cellStyle name="Normalno" xfId="0" builtinId="0"/>
    <cellStyle name="Obično_List5" xfId="1" xr:uid="{00000000-0005-0000-0000-000001000000}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C5E39211-59BE-4A36-A0F9-F9D1B066AA1A}"/>
            </a:ext>
          </a:extLst>
        </xdr:cNvPr>
        <xdr:cNvSpPr>
          <a:spLocks noChangeShapeType="1"/>
        </xdr:cNvSpPr>
      </xdr:nvSpPr>
      <xdr:spPr bwMode="auto">
        <a:xfrm>
          <a:off x="19050" y="495300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E5710528-5232-4522-96A2-7FFDFC130F10}"/>
            </a:ext>
          </a:extLst>
        </xdr:cNvPr>
        <xdr:cNvSpPr>
          <a:spLocks noChangeShapeType="1"/>
        </xdr:cNvSpPr>
      </xdr:nvSpPr>
      <xdr:spPr bwMode="auto">
        <a:xfrm>
          <a:off x="9525" y="495300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23</xdr:row>
      <xdr:rowOff>19050</xdr:rowOff>
    </xdr:from>
    <xdr:to>
      <xdr:col>1</xdr:col>
      <xdr:colOff>0</xdr:colOff>
      <xdr:row>25</xdr:row>
      <xdr:rowOff>0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B6927EA1-613F-49CB-9B8E-86FAF173FC77}"/>
            </a:ext>
          </a:extLst>
        </xdr:cNvPr>
        <xdr:cNvSpPr>
          <a:spLocks noChangeShapeType="1"/>
        </xdr:cNvSpPr>
      </xdr:nvSpPr>
      <xdr:spPr bwMode="auto">
        <a:xfrm>
          <a:off x="19050" y="5486400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23</xdr:row>
      <xdr:rowOff>19050</xdr:rowOff>
    </xdr:from>
    <xdr:to>
      <xdr:col>0</xdr:col>
      <xdr:colOff>1057275</xdr:colOff>
      <xdr:row>25</xdr:row>
      <xdr:rowOff>0</xdr:rowOff>
    </xdr:to>
    <xdr:sp macro="" textlink="">
      <xdr:nvSpPr>
        <xdr:cNvPr id="5" name="Line 2">
          <a:extLst>
            <a:ext uri="{FF2B5EF4-FFF2-40B4-BE49-F238E27FC236}">
              <a16:creationId xmlns:a16="http://schemas.microsoft.com/office/drawing/2014/main" id="{39413ED0-6106-4110-BFF4-10F71FCCDEE6}"/>
            </a:ext>
          </a:extLst>
        </xdr:cNvPr>
        <xdr:cNvSpPr>
          <a:spLocks noChangeShapeType="1"/>
        </xdr:cNvSpPr>
      </xdr:nvSpPr>
      <xdr:spPr bwMode="auto">
        <a:xfrm>
          <a:off x="9525" y="5486400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33</xdr:row>
      <xdr:rowOff>19050</xdr:rowOff>
    </xdr:from>
    <xdr:to>
      <xdr:col>1</xdr:col>
      <xdr:colOff>0</xdr:colOff>
      <xdr:row>35</xdr:row>
      <xdr:rowOff>0</xdr:rowOff>
    </xdr:to>
    <xdr:sp macro="" textlink="">
      <xdr:nvSpPr>
        <xdr:cNvPr id="6" name="Line 1">
          <a:extLst>
            <a:ext uri="{FF2B5EF4-FFF2-40B4-BE49-F238E27FC236}">
              <a16:creationId xmlns:a16="http://schemas.microsoft.com/office/drawing/2014/main" id="{F671C38A-2123-44FB-8F86-7A8725924B36}"/>
            </a:ext>
          </a:extLst>
        </xdr:cNvPr>
        <xdr:cNvSpPr>
          <a:spLocks noChangeShapeType="1"/>
        </xdr:cNvSpPr>
      </xdr:nvSpPr>
      <xdr:spPr bwMode="auto">
        <a:xfrm>
          <a:off x="19050" y="9182100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33</xdr:row>
      <xdr:rowOff>19050</xdr:rowOff>
    </xdr:from>
    <xdr:to>
      <xdr:col>0</xdr:col>
      <xdr:colOff>1057275</xdr:colOff>
      <xdr:row>35</xdr:row>
      <xdr:rowOff>0</xdr:rowOff>
    </xdr:to>
    <xdr:sp macro="" textlink="">
      <xdr:nvSpPr>
        <xdr:cNvPr id="7" name="Line 2">
          <a:extLst>
            <a:ext uri="{FF2B5EF4-FFF2-40B4-BE49-F238E27FC236}">
              <a16:creationId xmlns:a16="http://schemas.microsoft.com/office/drawing/2014/main" id="{9C8185E2-B08E-4021-8E0C-E18723D78022}"/>
            </a:ext>
          </a:extLst>
        </xdr:cNvPr>
        <xdr:cNvSpPr>
          <a:spLocks noChangeShapeType="1"/>
        </xdr:cNvSpPr>
      </xdr:nvSpPr>
      <xdr:spPr bwMode="auto">
        <a:xfrm>
          <a:off x="9525" y="9182100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5"/>
  <sheetViews>
    <sheetView workbookViewId="0">
      <selection activeCell="E30" sqref="E30"/>
    </sheetView>
  </sheetViews>
  <sheetFormatPr defaultColWidth="11.42578125" defaultRowHeight="12.75" x14ac:dyDescent="0.2"/>
  <cols>
    <col min="1" max="2" width="4.28515625" style="22" customWidth="1"/>
    <col min="3" max="3" width="5.5703125" style="22" customWidth="1"/>
    <col min="4" max="4" width="5.28515625" style="33" customWidth="1"/>
    <col min="5" max="5" width="32.28515625" style="22" customWidth="1"/>
    <col min="6" max="7" width="15" style="22" customWidth="1"/>
    <col min="8" max="8" width="14.28515625" style="22" customWidth="1"/>
    <col min="9" max="9" width="17.28515625" style="22" customWidth="1"/>
    <col min="10" max="10" width="16.7109375" style="22" customWidth="1"/>
    <col min="11" max="11" width="11.42578125" style="22"/>
    <col min="12" max="12" width="16.28515625" style="22" bestFit="1" customWidth="1"/>
    <col min="13" max="13" width="21.7109375" style="22" bestFit="1" customWidth="1"/>
    <col min="14" max="258" width="11.42578125" style="22"/>
    <col min="259" max="260" width="4.28515625" style="22" customWidth="1"/>
    <col min="261" max="261" width="5.5703125" style="22" customWidth="1"/>
    <col min="262" max="262" width="5.28515625" style="22" customWidth="1"/>
    <col min="263" max="263" width="44.7109375" style="22" customWidth="1"/>
    <col min="264" max="264" width="15.85546875" style="22" bestFit="1" customWidth="1"/>
    <col min="265" max="265" width="17.28515625" style="22" customWidth="1"/>
    <col min="266" max="266" width="16.7109375" style="22" customWidth="1"/>
    <col min="267" max="267" width="11.42578125" style="22"/>
    <col min="268" max="268" width="16.28515625" style="22" bestFit="1" customWidth="1"/>
    <col min="269" max="269" width="21.7109375" style="22" bestFit="1" customWidth="1"/>
    <col min="270" max="514" width="11.42578125" style="22"/>
    <col min="515" max="516" width="4.28515625" style="22" customWidth="1"/>
    <col min="517" max="517" width="5.5703125" style="22" customWidth="1"/>
    <col min="518" max="518" width="5.28515625" style="22" customWidth="1"/>
    <col min="519" max="519" width="44.7109375" style="22" customWidth="1"/>
    <col min="520" max="520" width="15.85546875" style="22" bestFit="1" customWidth="1"/>
    <col min="521" max="521" width="17.28515625" style="22" customWidth="1"/>
    <col min="522" max="522" width="16.7109375" style="22" customWidth="1"/>
    <col min="523" max="523" width="11.42578125" style="22"/>
    <col min="524" max="524" width="16.28515625" style="22" bestFit="1" customWidth="1"/>
    <col min="525" max="525" width="21.7109375" style="22" bestFit="1" customWidth="1"/>
    <col min="526" max="770" width="11.42578125" style="22"/>
    <col min="771" max="772" width="4.28515625" style="22" customWidth="1"/>
    <col min="773" max="773" width="5.5703125" style="22" customWidth="1"/>
    <col min="774" max="774" width="5.28515625" style="22" customWidth="1"/>
    <col min="775" max="775" width="44.7109375" style="22" customWidth="1"/>
    <col min="776" max="776" width="15.85546875" style="22" bestFit="1" customWidth="1"/>
    <col min="777" max="777" width="17.28515625" style="22" customWidth="1"/>
    <col min="778" max="778" width="16.7109375" style="22" customWidth="1"/>
    <col min="779" max="779" width="11.42578125" style="22"/>
    <col min="780" max="780" width="16.28515625" style="22" bestFit="1" customWidth="1"/>
    <col min="781" max="781" width="21.7109375" style="22" bestFit="1" customWidth="1"/>
    <col min="782" max="1026" width="11.42578125" style="22"/>
    <col min="1027" max="1028" width="4.28515625" style="22" customWidth="1"/>
    <col min="1029" max="1029" width="5.5703125" style="22" customWidth="1"/>
    <col min="1030" max="1030" width="5.28515625" style="22" customWidth="1"/>
    <col min="1031" max="1031" width="44.7109375" style="22" customWidth="1"/>
    <col min="1032" max="1032" width="15.85546875" style="22" bestFit="1" customWidth="1"/>
    <col min="1033" max="1033" width="17.28515625" style="22" customWidth="1"/>
    <col min="1034" max="1034" width="16.7109375" style="22" customWidth="1"/>
    <col min="1035" max="1035" width="11.42578125" style="22"/>
    <col min="1036" max="1036" width="16.28515625" style="22" bestFit="1" customWidth="1"/>
    <col min="1037" max="1037" width="21.7109375" style="22" bestFit="1" customWidth="1"/>
    <col min="1038" max="1282" width="11.42578125" style="22"/>
    <col min="1283" max="1284" width="4.28515625" style="22" customWidth="1"/>
    <col min="1285" max="1285" width="5.5703125" style="22" customWidth="1"/>
    <col min="1286" max="1286" width="5.28515625" style="22" customWidth="1"/>
    <col min="1287" max="1287" width="44.7109375" style="22" customWidth="1"/>
    <col min="1288" max="1288" width="15.85546875" style="22" bestFit="1" customWidth="1"/>
    <col min="1289" max="1289" width="17.28515625" style="22" customWidth="1"/>
    <col min="1290" max="1290" width="16.7109375" style="22" customWidth="1"/>
    <col min="1291" max="1291" width="11.42578125" style="22"/>
    <col min="1292" max="1292" width="16.28515625" style="22" bestFit="1" customWidth="1"/>
    <col min="1293" max="1293" width="21.7109375" style="22" bestFit="1" customWidth="1"/>
    <col min="1294" max="1538" width="11.42578125" style="22"/>
    <col min="1539" max="1540" width="4.28515625" style="22" customWidth="1"/>
    <col min="1541" max="1541" width="5.5703125" style="22" customWidth="1"/>
    <col min="1542" max="1542" width="5.28515625" style="22" customWidth="1"/>
    <col min="1543" max="1543" width="44.7109375" style="22" customWidth="1"/>
    <col min="1544" max="1544" width="15.85546875" style="22" bestFit="1" customWidth="1"/>
    <col min="1545" max="1545" width="17.28515625" style="22" customWidth="1"/>
    <col min="1546" max="1546" width="16.7109375" style="22" customWidth="1"/>
    <col min="1547" max="1547" width="11.42578125" style="22"/>
    <col min="1548" max="1548" width="16.28515625" style="22" bestFit="1" customWidth="1"/>
    <col min="1549" max="1549" width="21.7109375" style="22" bestFit="1" customWidth="1"/>
    <col min="1550" max="1794" width="11.42578125" style="22"/>
    <col min="1795" max="1796" width="4.28515625" style="22" customWidth="1"/>
    <col min="1797" max="1797" width="5.5703125" style="22" customWidth="1"/>
    <col min="1798" max="1798" width="5.28515625" style="22" customWidth="1"/>
    <col min="1799" max="1799" width="44.7109375" style="22" customWidth="1"/>
    <col min="1800" max="1800" width="15.85546875" style="22" bestFit="1" customWidth="1"/>
    <col min="1801" max="1801" width="17.28515625" style="22" customWidth="1"/>
    <col min="1802" max="1802" width="16.7109375" style="22" customWidth="1"/>
    <col min="1803" max="1803" width="11.42578125" style="22"/>
    <col min="1804" max="1804" width="16.28515625" style="22" bestFit="1" customWidth="1"/>
    <col min="1805" max="1805" width="21.7109375" style="22" bestFit="1" customWidth="1"/>
    <col min="1806" max="2050" width="11.42578125" style="22"/>
    <col min="2051" max="2052" width="4.28515625" style="22" customWidth="1"/>
    <col min="2053" max="2053" width="5.5703125" style="22" customWidth="1"/>
    <col min="2054" max="2054" width="5.28515625" style="22" customWidth="1"/>
    <col min="2055" max="2055" width="44.7109375" style="22" customWidth="1"/>
    <col min="2056" max="2056" width="15.85546875" style="22" bestFit="1" customWidth="1"/>
    <col min="2057" max="2057" width="17.28515625" style="22" customWidth="1"/>
    <col min="2058" max="2058" width="16.7109375" style="22" customWidth="1"/>
    <col min="2059" max="2059" width="11.42578125" style="22"/>
    <col min="2060" max="2060" width="16.28515625" style="22" bestFit="1" customWidth="1"/>
    <col min="2061" max="2061" width="21.7109375" style="22" bestFit="1" customWidth="1"/>
    <col min="2062" max="2306" width="11.42578125" style="22"/>
    <col min="2307" max="2308" width="4.28515625" style="22" customWidth="1"/>
    <col min="2309" max="2309" width="5.5703125" style="22" customWidth="1"/>
    <col min="2310" max="2310" width="5.28515625" style="22" customWidth="1"/>
    <col min="2311" max="2311" width="44.7109375" style="22" customWidth="1"/>
    <col min="2312" max="2312" width="15.85546875" style="22" bestFit="1" customWidth="1"/>
    <col min="2313" max="2313" width="17.28515625" style="22" customWidth="1"/>
    <col min="2314" max="2314" width="16.7109375" style="22" customWidth="1"/>
    <col min="2315" max="2315" width="11.42578125" style="22"/>
    <col min="2316" max="2316" width="16.28515625" style="22" bestFit="1" customWidth="1"/>
    <col min="2317" max="2317" width="21.7109375" style="22" bestFit="1" customWidth="1"/>
    <col min="2318" max="2562" width="11.42578125" style="22"/>
    <col min="2563" max="2564" width="4.28515625" style="22" customWidth="1"/>
    <col min="2565" max="2565" width="5.5703125" style="22" customWidth="1"/>
    <col min="2566" max="2566" width="5.28515625" style="22" customWidth="1"/>
    <col min="2567" max="2567" width="44.7109375" style="22" customWidth="1"/>
    <col min="2568" max="2568" width="15.85546875" style="22" bestFit="1" customWidth="1"/>
    <col min="2569" max="2569" width="17.28515625" style="22" customWidth="1"/>
    <col min="2570" max="2570" width="16.7109375" style="22" customWidth="1"/>
    <col min="2571" max="2571" width="11.42578125" style="22"/>
    <col min="2572" max="2572" width="16.28515625" style="22" bestFit="1" customWidth="1"/>
    <col min="2573" max="2573" width="21.7109375" style="22" bestFit="1" customWidth="1"/>
    <col min="2574" max="2818" width="11.42578125" style="22"/>
    <col min="2819" max="2820" width="4.28515625" style="22" customWidth="1"/>
    <col min="2821" max="2821" width="5.5703125" style="22" customWidth="1"/>
    <col min="2822" max="2822" width="5.28515625" style="22" customWidth="1"/>
    <col min="2823" max="2823" width="44.7109375" style="22" customWidth="1"/>
    <col min="2824" max="2824" width="15.85546875" style="22" bestFit="1" customWidth="1"/>
    <col min="2825" max="2825" width="17.28515625" style="22" customWidth="1"/>
    <col min="2826" max="2826" width="16.7109375" style="22" customWidth="1"/>
    <col min="2827" max="2827" width="11.42578125" style="22"/>
    <col min="2828" max="2828" width="16.28515625" style="22" bestFit="1" customWidth="1"/>
    <col min="2829" max="2829" width="21.7109375" style="22" bestFit="1" customWidth="1"/>
    <col min="2830" max="3074" width="11.42578125" style="22"/>
    <col min="3075" max="3076" width="4.28515625" style="22" customWidth="1"/>
    <col min="3077" max="3077" width="5.5703125" style="22" customWidth="1"/>
    <col min="3078" max="3078" width="5.28515625" style="22" customWidth="1"/>
    <col min="3079" max="3079" width="44.7109375" style="22" customWidth="1"/>
    <col min="3080" max="3080" width="15.85546875" style="22" bestFit="1" customWidth="1"/>
    <col min="3081" max="3081" width="17.28515625" style="22" customWidth="1"/>
    <col min="3082" max="3082" width="16.7109375" style="22" customWidth="1"/>
    <col min="3083" max="3083" width="11.42578125" style="22"/>
    <col min="3084" max="3084" width="16.28515625" style="22" bestFit="1" customWidth="1"/>
    <col min="3085" max="3085" width="21.7109375" style="22" bestFit="1" customWidth="1"/>
    <col min="3086" max="3330" width="11.42578125" style="22"/>
    <col min="3331" max="3332" width="4.28515625" style="22" customWidth="1"/>
    <col min="3333" max="3333" width="5.5703125" style="22" customWidth="1"/>
    <col min="3334" max="3334" width="5.28515625" style="22" customWidth="1"/>
    <col min="3335" max="3335" width="44.7109375" style="22" customWidth="1"/>
    <col min="3336" max="3336" width="15.85546875" style="22" bestFit="1" customWidth="1"/>
    <col min="3337" max="3337" width="17.28515625" style="22" customWidth="1"/>
    <col min="3338" max="3338" width="16.7109375" style="22" customWidth="1"/>
    <col min="3339" max="3339" width="11.42578125" style="22"/>
    <col min="3340" max="3340" width="16.28515625" style="22" bestFit="1" customWidth="1"/>
    <col min="3341" max="3341" width="21.7109375" style="22" bestFit="1" customWidth="1"/>
    <col min="3342" max="3586" width="11.42578125" style="22"/>
    <col min="3587" max="3588" width="4.28515625" style="22" customWidth="1"/>
    <col min="3589" max="3589" width="5.5703125" style="22" customWidth="1"/>
    <col min="3590" max="3590" width="5.28515625" style="22" customWidth="1"/>
    <col min="3591" max="3591" width="44.7109375" style="22" customWidth="1"/>
    <col min="3592" max="3592" width="15.85546875" style="22" bestFit="1" customWidth="1"/>
    <col min="3593" max="3593" width="17.28515625" style="22" customWidth="1"/>
    <col min="3594" max="3594" width="16.7109375" style="22" customWidth="1"/>
    <col min="3595" max="3595" width="11.42578125" style="22"/>
    <col min="3596" max="3596" width="16.28515625" style="22" bestFit="1" customWidth="1"/>
    <col min="3597" max="3597" width="21.7109375" style="22" bestFit="1" customWidth="1"/>
    <col min="3598" max="3842" width="11.42578125" style="22"/>
    <col min="3843" max="3844" width="4.28515625" style="22" customWidth="1"/>
    <col min="3845" max="3845" width="5.5703125" style="22" customWidth="1"/>
    <col min="3846" max="3846" width="5.28515625" style="22" customWidth="1"/>
    <col min="3847" max="3847" width="44.7109375" style="22" customWidth="1"/>
    <col min="3848" max="3848" width="15.85546875" style="22" bestFit="1" customWidth="1"/>
    <col min="3849" max="3849" width="17.28515625" style="22" customWidth="1"/>
    <col min="3850" max="3850" width="16.7109375" style="22" customWidth="1"/>
    <col min="3851" max="3851" width="11.42578125" style="22"/>
    <col min="3852" max="3852" width="16.28515625" style="22" bestFit="1" customWidth="1"/>
    <col min="3853" max="3853" width="21.7109375" style="22" bestFit="1" customWidth="1"/>
    <col min="3854" max="4098" width="11.42578125" style="22"/>
    <col min="4099" max="4100" width="4.28515625" style="22" customWidth="1"/>
    <col min="4101" max="4101" width="5.5703125" style="22" customWidth="1"/>
    <col min="4102" max="4102" width="5.28515625" style="22" customWidth="1"/>
    <col min="4103" max="4103" width="44.7109375" style="22" customWidth="1"/>
    <col min="4104" max="4104" width="15.85546875" style="22" bestFit="1" customWidth="1"/>
    <col min="4105" max="4105" width="17.28515625" style="22" customWidth="1"/>
    <col min="4106" max="4106" width="16.7109375" style="22" customWidth="1"/>
    <col min="4107" max="4107" width="11.42578125" style="22"/>
    <col min="4108" max="4108" width="16.28515625" style="22" bestFit="1" customWidth="1"/>
    <col min="4109" max="4109" width="21.7109375" style="22" bestFit="1" customWidth="1"/>
    <col min="4110" max="4354" width="11.42578125" style="22"/>
    <col min="4355" max="4356" width="4.28515625" style="22" customWidth="1"/>
    <col min="4357" max="4357" width="5.5703125" style="22" customWidth="1"/>
    <col min="4358" max="4358" width="5.28515625" style="22" customWidth="1"/>
    <col min="4359" max="4359" width="44.7109375" style="22" customWidth="1"/>
    <col min="4360" max="4360" width="15.85546875" style="22" bestFit="1" customWidth="1"/>
    <col min="4361" max="4361" width="17.28515625" style="22" customWidth="1"/>
    <col min="4362" max="4362" width="16.7109375" style="22" customWidth="1"/>
    <col min="4363" max="4363" width="11.42578125" style="22"/>
    <col min="4364" max="4364" width="16.28515625" style="22" bestFit="1" customWidth="1"/>
    <col min="4365" max="4365" width="21.7109375" style="22" bestFit="1" customWidth="1"/>
    <col min="4366" max="4610" width="11.42578125" style="22"/>
    <col min="4611" max="4612" width="4.28515625" style="22" customWidth="1"/>
    <col min="4613" max="4613" width="5.5703125" style="22" customWidth="1"/>
    <col min="4614" max="4614" width="5.28515625" style="22" customWidth="1"/>
    <col min="4615" max="4615" width="44.7109375" style="22" customWidth="1"/>
    <col min="4616" max="4616" width="15.85546875" style="22" bestFit="1" customWidth="1"/>
    <col min="4617" max="4617" width="17.28515625" style="22" customWidth="1"/>
    <col min="4618" max="4618" width="16.7109375" style="22" customWidth="1"/>
    <col min="4619" max="4619" width="11.42578125" style="22"/>
    <col min="4620" max="4620" width="16.28515625" style="22" bestFit="1" customWidth="1"/>
    <col min="4621" max="4621" width="21.7109375" style="22" bestFit="1" customWidth="1"/>
    <col min="4622" max="4866" width="11.42578125" style="22"/>
    <col min="4867" max="4868" width="4.28515625" style="22" customWidth="1"/>
    <col min="4869" max="4869" width="5.5703125" style="22" customWidth="1"/>
    <col min="4870" max="4870" width="5.28515625" style="22" customWidth="1"/>
    <col min="4871" max="4871" width="44.7109375" style="22" customWidth="1"/>
    <col min="4872" max="4872" width="15.85546875" style="22" bestFit="1" customWidth="1"/>
    <col min="4873" max="4873" width="17.28515625" style="22" customWidth="1"/>
    <col min="4874" max="4874" width="16.7109375" style="22" customWidth="1"/>
    <col min="4875" max="4875" width="11.42578125" style="22"/>
    <col min="4876" max="4876" width="16.28515625" style="22" bestFit="1" customWidth="1"/>
    <col min="4877" max="4877" width="21.7109375" style="22" bestFit="1" customWidth="1"/>
    <col min="4878" max="5122" width="11.42578125" style="22"/>
    <col min="5123" max="5124" width="4.28515625" style="22" customWidth="1"/>
    <col min="5125" max="5125" width="5.5703125" style="22" customWidth="1"/>
    <col min="5126" max="5126" width="5.28515625" style="22" customWidth="1"/>
    <col min="5127" max="5127" width="44.7109375" style="22" customWidth="1"/>
    <col min="5128" max="5128" width="15.85546875" style="22" bestFit="1" customWidth="1"/>
    <col min="5129" max="5129" width="17.28515625" style="22" customWidth="1"/>
    <col min="5130" max="5130" width="16.7109375" style="22" customWidth="1"/>
    <col min="5131" max="5131" width="11.42578125" style="22"/>
    <col min="5132" max="5132" width="16.28515625" style="22" bestFit="1" customWidth="1"/>
    <col min="5133" max="5133" width="21.7109375" style="22" bestFit="1" customWidth="1"/>
    <col min="5134" max="5378" width="11.42578125" style="22"/>
    <col min="5379" max="5380" width="4.28515625" style="22" customWidth="1"/>
    <col min="5381" max="5381" width="5.5703125" style="22" customWidth="1"/>
    <col min="5382" max="5382" width="5.28515625" style="22" customWidth="1"/>
    <col min="5383" max="5383" width="44.7109375" style="22" customWidth="1"/>
    <col min="5384" max="5384" width="15.85546875" style="22" bestFit="1" customWidth="1"/>
    <col min="5385" max="5385" width="17.28515625" style="22" customWidth="1"/>
    <col min="5386" max="5386" width="16.7109375" style="22" customWidth="1"/>
    <col min="5387" max="5387" width="11.42578125" style="22"/>
    <col min="5388" max="5388" width="16.28515625" style="22" bestFit="1" customWidth="1"/>
    <col min="5389" max="5389" width="21.7109375" style="22" bestFit="1" customWidth="1"/>
    <col min="5390" max="5634" width="11.42578125" style="22"/>
    <col min="5635" max="5636" width="4.28515625" style="22" customWidth="1"/>
    <col min="5637" max="5637" width="5.5703125" style="22" customWidth="1"/>
    <col min="5638" max="5638" width="5.28515625" style="22" customWidth="1"/>
    <col min="5639" max="5639" width="44.7109375" style="22" customWidth="1"/>
    <col min="5640" max="5640" width="15.85546875" style="22" bestFit="1" customWidth="1"/>
    <col min="5641" max="5641" width="17.28515625" style="22" customWidth="1"/>
    <col min="5642" max="5642" width="16.7109375" style="22" customWidth="1"/>
    <col min="5643" max="5643" width="11.42578125" style="22"/>
    <col min="5644" max="5644" width="16.28515625" style="22" bestFit="1" customWidth="1"/>
    <col min="5645" max="5645" width="21.7109375" style="22" bestFit="1" customWidth="1"/>
    <col min="5646" max="5890" width="11.42578125" style="22"/>
    <col min="5891" max="5892" width="4.28515625" style="22" customWidth="1"/>
    <col min="5893" max="5893" width="5.5703125" style="22" customWidth="1"/>
    <col min="5894" max="5894" width="5.28515625" style="22" customWidth="1"/>
    <col min="5895" max="5895" width="44.7109375" style="22" customWidth="1"/>
    <col min="5896" max="5896" width="15.85546875" style="22" bestFit="1" customWidth="1"/>
    <col min="5897" max="5897" width="17.28515625" style="22" customWidth="1"/>
    <col min="5898" max="5898" width="16.7109375" style="22" customWidth="1"/>
    <col min="5899" max="5899" width="11.42578125" style="22"/>
    <col min="5900" max="5900" width="16.28515625" style="22" bestFit="1" customWidth="1"/>
    <col min="5901" max="5901" width="21.7109375" style="22" bestFit="1" customWidth="1"/>
    <col min="5902" max="6146" width="11.42578125" style="22"/>
    <col min="6147" max="6148" width="4.28515625" style="22" customWidth="1"/>
    <col min="6149" max="6149" width="5.5703125" style="22" customWidth="1"/>
    <col min="6150" max="6150" width="5.28515625" style="22" customWidth="1"/>
    <col min="6151" max="6151" width="44.7109375" style="22" customWidth="1"/>
    <col min="6152" max="6152" width="15.85546875" style="22" bestFit="1" customWidth="1"/>
    <col min="6153" max="6153" width="17.28515625" style="22" customWidth="1"/>
    <col min="6154" max="6154" width="16.7109375" style="22" customWidth="1"/>
    <col min="6155" max="6155" width="11.42578125" style="22"/>
    <col min="6156" max="6156" width="16.28515625" style="22" bestFit="1" customWidth="1"/>
    <col min="6157" max="6157" width="21.7109375" style="22" bestFit="1" customWidth="1"/>
    <col min="6158" max="6402" width="11.42578125" style="22"/>
    <col min="6403" max="6404" width="4.28515625" style="22" customWidth="1"/>
    <col min="6405" max="6405" width="5.5703125" style="22" customWidth="1"/>
    <col min="6406" max="6406" width="5.28515625" style="22" customWidth="1"/>
    <col min="6407" max="6407" width="44.7109375" style="22" customWidth="1"/>
    <col min="6408" max="6408" width="15.85546875" style="22" bestFit="1" customWidth="1"/>
    <col min="6409" max="6409" width="17.28515625" style="22" customWidth="1"/>
    <col min="6410" max="6410" width="16.7109375" style="22" customWidth="1"/>
    <col min="6411" max="6411" width="11.42578125" style="22"/>
    <col min="6412" max="6412" width="16.28515625" style="22" bestFit="1" customWidth="1"/>
    <col min="6413" max="6413" width="21.7109375" style="22" bestFit="1" customWidth="1"/>
    <col min="6414" max="6658" width="11.42578125" style="22"/>
    <col min="6659" max="6660" width="4.28515625" style="22" customWidth="1"/>
    <col min="6661" max="6661" width="5.5703125" style="22" customWidth="1"/>
    <col min="6662" max="6662" width="5.28515625" style="22" customWidth="1"/>
    <col min="6663" max="6663" width="44.7109375" style="22" customWidth="1"/>
    <col min="6664" max="6664" width="15.85546875" style="22" bestFit="1" customWidth="1"/>
    <col min="6665" max="6665" width="17.28515625" style="22" customWidth="1"/>
    <col min="6666" max="6666" width="16.7109375" style="22" customWidth="1"/>
    <col min="6667" max="6667" width="11.42578125" style="22"/>
    <col min="6668" max="6668" width="16.28515625" style="22" bestFit="1" customWidth="1"/>
    <col min="6669" max="6669" width="21.7109375" style="22" bestFit="1" customWidth="1"/>
    <col min="6670" max="6914" width="11.42578125" style="22"/>
    <col min="6915" max="6916" width="4.28515625" style="22" customWidth="1"/>
    <col min="6917" max="6917" width="5.5703125" style="22" customWidth="1"/>
    <col min="6918" max="6918" width="5.28515625" style="22" customWidth="1"/>
    <col min="6919" max="6919" width="44.7109375" style="22" customWidth="1"/>
    <col min="6920" max="6920" width="15.85546875" style="22" bestFit="1" customWidth="1"/>
    <col min="6921" max="6921" width="17.28515625" style="22" customWidth="1"/>
    <col min="6922" max="6922" width="16.7109375" style="22" customWidth="1"/>
    <col min="6923" max="6923" width="11.42578125" style="22"/>
    <col min="6924" max="6924" width="16.28515625" style="22" bestFit="1" customWidth="1"/>
    <col min="6925" max="6925" width="21.7109375" style="22" bestFit="1" customWidth="1"/>
    <col min="6926" max="7170" width="11.42578125" style="22"/>
    <col min="7171" max="7172" width="4.28515625" style="22" customWidth="1"/>
    <col min="7173" max="7173" width="5.5703125" style="22" customWidth="1"/>
    <col min="7174" max="7174" width="5.28515625" style="22" customWidth="1"/>
    <col min="7175" max="7175" width="44.7109375" style="22" customWidth="1"/>
    <col min="7176" max="7176" width="15.85546875" style="22" bestFit="1" customWidth="1"/>
    <col min="7177" max="7177" width="17.28515625" style="22" customWidth="1"/>
    <col min="7178" max="7178" width="16.7109375" style="22" customWidth="1"/>
    <col min="7179" max="7179" width="11.42578125" style="22"/>
    <col min="7180" max="7180" width="16.28515625" style="22" bestFit="1" customWidth="1"/>
    <col min="7181" max="7181" width="21.7109375" style="22" bestFit="1" customWidth="1"/>
    <col min="7182" max="7426" width="11.42578125" style="22"/>
    <col min="7427" max="7428" width="4.28515625" style="22" customWidth="1"/>
    <col min="7429" max="7429" width="5.5703125" style="22" customWidth="1"/>
    <col min="7430" max="7430" width="5.28515625" style="22" customWidth="1"/>
    <col min="7431" max="7431" width="44.7109375" style="22" customWidth="1"/>
    <col min="7432" max="7432" width="15.85546875" style="22" bestFit="1" customWidth="1"/>
    <col min="7433" max="7433" width="17.28515625" style="22" customWidth="1"/>
    <col min="7434" max="7434" width="16.7109375" style="22" customWidth="1"/>
    <col min="7435" max="7435" width="11.42578125" style="22"/>
    <col min="7436" max="7436" width="16.28515625" style="22" bestFit="1" customWidth="1"/>
    <col min="7437" max="7437" width="21.7109375" style="22" bestFit="1" customWidth="1"/>
    <col min="7438" max="7682" width="11.42578125" style="22"/>
    <col min="7683" max="7684" width="4.28515625" style="22" customWidth="1"/>
    <col min="7685" max="7685" width="5.5703125" style="22" customWidth="1"/>
    <col min="7686" max="7686" width="5.28515625" style="22" customWidth="1"/>
    <col min="7687" max="7687" width="44.7109375" style="22" customWidth="1"/>
    <col min="7688" max="7688" width="15.85546875" style="22" bestFit="1" customWidth="1"/>
    <col min="7689" max="7689" width="17.28515625" style="22" customWidth="1"/>
    <col min="7690" max="7690" width="16.7109375" style="22" customWidth="1"/>
    <col min="7691" max="7691" width="11.42578125" style="22"/>
    <col min="7692" max="7692" width="16.28515625" style="22" bestFit="1" customWidth="1"/>
    <col min="7693" max="7693" width="21.7109375" style="22" bestFit="1" customWidth="1"/>
    <col min="7694" max="7938" width="11.42578125" style="22"/>
    <col min="7939" max="7940" width="4.28515625" style="22" customWidth="1"/>
    <col min="7941" max="7941" width="5.5703125" style="22" customWidth="1"/>
    <col min="7942" max="7942" width="5.28515625" style="22" customWidth="1"/>
    <col min="7943" max="7943" width="44.7109375" style="22" customWidth="1"/>
    <col min="7944" max="7944" width="15.85546875" style="22" bestFit="1" customWidth="1"/>
    <col min="7945" max="7945" width="17.28515625" style="22" customWidth="1"/>
    <col min="7946" max="7946" width="16.7109375" style="22" customWidth="1"/>
    <col min="7947" max="7947" width="11.42578125" style="22"/>
    <col min="7948" max="7948" width="16.28515625" style="22" bestFit="1" customWidth="1"/>
    <col min="7949" max="7949" width="21.7109375" style="22" bestFit="1" customWidth="1"/>
    <col min="7950" max="8194" width="11.42578125" style="22"/>
    <col min="8195" max="8196" width="4.28515625" style="22" customWidth="1"/>
    <col min="8197" max="8197" width="5.5703125" style="22" customWidth="1"/>
    <col min="8198" max="8198" width="5.28515625" style="22" customWidth="1"/>
    <col min="8199" max="8199" width="44.7109375" style="22" customWidth="1"/>
    <col min="8200" max="8200" width="15.85546875" style="22" bestFit="1" customWidth="1"/>
    <col min="8201" max="8201" width="17.28515625" style="22" customWidth="1"/>
    <col min="8202" max="8202" width="16.7109375" style="22" customWidth="1"/>
    <col min="8203" max="8203" width="11.42578125" style="22"/>
    <col min="8204" max="8204" width="16.28515625" style="22" bestFit="1" customWidth="1"/>
    <col min="8205" max="8205" width="21.7109375" style="22" bestFit="1" customWidth="1"/>
    <col min="8206" max="8450" width="11.42578125" style="22"/>
    <col min="8451" max="8452" width="4.28515625" style="22" customWidth="1"/>
    <col min="8453" max="8453" width="5.5703125" style="22" customWidth="1"/>
    <col min="8454" max="8454" width="5.28515625" style="22" customWidth="1"/>
    <col min="8455" max="8455" width="44.7109375" style="22" customWidth="1"/>
    <col min="8456" max="8456" width="15.85546875" style="22" bestFit="1" customWidth="1"/>
    <col min="8457" max="8457" width="17.28515625" style="22" customWidth="1"/>
    <col min="8458" max="8458" width="16.7109375" style="22" customWidth="1"/>
    <col min="8459" max="8459" width="11.42578125" style="22"/>
    <col min="8460" max="8460" width="16.28515625" style="22" bestFit="1" customWidth="1"/>
    <col min="8461" max="8461" width="21.7109375" style="22" bestFit="1" customWidth="1"/>
    <col min="8462" max="8706" width="11.42578125" style="22"/>
    <col min="8707" max="8708" width="4.28515625" style="22" customWidth="1"/>
    <col min="8709" max="8709" width="5.5703125" style="22" customWidth="1"/>
    <col min="8710" max="8710" width="5.28515625" style="22" customWidth="1"/>
    <col min="8711" max="8711" width="44.7109375" style="22" customWidth="1"/>
    <col min="8712" max="8712" width="15.85546875" style="22" bestFit="1" customWidth="1"/>
    <col min="8713" max="8713" width="17.28515625" style="22" customWidth="1"/>
    <col min="8714" max="8714" width="16.7109375" style="22" customWidth="1"/>
    <col min="8715" max="8715" width="11.42578125" style="22"/>
    <col min="8716" max="8716" width="16.28515625" style="22" bestFit="1" customWidth="1"/>
    <col min="8717" max="8717" width="21.7109375" style="22" bestFit="1" customWidth="1"/>
    <col min="8718" max="8962" width="11.42578125" style="22"/>
    <col min="8963" max="8964" width="4.28515625" style="22" customWidth="1"/>
    <col min="8965" max="8965" width="5.5703125" style="22" customWidth="1"/>
    <col min="8966" max="8966" width="5.28515625" style="22" customWidth="1"/>
    <col min="8967" max="8967" width="44.7109375" style="22" customWidth="1"/>
    <col min="8968" max="8968" width="15.85546875" style="22" bestFit="1" customWidth="1"/>
    <col min="8969" max="8969" width="17.28515625" style="22" customWidth="1"/>
    <col min="8970" max="8970" width="16.7109375" style="22" customWidth="1"/>
    <col min="8971" max="8971" width="11.42578125" style="22"/>
    <col min="8972" max="8972" width="16.28515625" style="22" bestFit="1" customWidth="1"/>
    <col min="8973" max="8973" width="21.7109375" style="22" bestFit="1" customWidth="1"/>
    <col min="8974" max="9218" width="11.42578125" style="22"/>
    <col min="9219" max="9220" width="4.28515625" style="22" customWidth="1"/>
    <col min="9221" max="9221" width="5.5703125" style="22" customWidth="1"/>
    <col min="9222" max="9222" width="5.28515625" style="22" customWidth="1"/>
    <col min="9223" max="9223" width="44.7109375" style="22" customWidth="1"/>
    <col min="9224" max="9224" width="15.85546875" style="22" bestFit="1" customWidth="1"/>
    <col min="9225" max="9225" width="17.28515625" style="22" customWidth="1"/>
    <col min="9226" max="9226" width="16.7109375" style="22" customWidth="1"/>
    <col min="9227" max="9227" width="11.42578125" style="22"/>
    <col min="9228" max="9228" width="16.28515625" style="22" bestFit="1" customWidth="1"/>
    <col min="9229" max="9229" width="21.7109375" style="22" bestFit="1" customWidth="1"/>
    <col min="9230" max="9474" width="11.42578125" style="22"/>
    <col min="9475" max="9476" width="4.28515625" style="22" customWidth="1"/>
    <col min="9477" max="9477" width="5.5703125" style="22" customWidth="1"/>
    <col min="9478" max="9478" width="5.28515625" style="22" customWidth="1"/>
    <col min="9479" max="9479" width="44.7109375" style="22" customWidth="1"/>
    <col min="9480" max="9480" width="15.85546875" style="22" bestFit="1" customWidth="1"/>
    <col min="9481" max="9481" width="17.28515625" style="22" customWidth="1"/>
    <col min="9482" max="9482" width="16.7109375" style="22" customWidth="1"/>
    <col min="9483" max="9483" width="11.42578125" style="22"/>
    <col min="9484" max="9484" width="16.28515625" style="22" bestFit="1" customWidth="1"/>
    <col min="9485" max="9485" width="21.7109375" style="22" bestFit="1" customWidth="1"/>
    <col min="9486" max="9730" width="11.42578125" style="22"/>
    <col min="9731" max="9732" width="4.28515625" style="22" customWidth="1"/>
    <col min="9733" max="9733" width="5.5703125" style="22" customWidth="1"/>
    <col min="9734" max="9734" width="5.28515625" style="22" customWidth="1"/>
    <col min="9735" max="9735" width="44.7109375" style="22" customWidth="1"/>
    <col min="9736" max="9736" width="15.85546875" style="22" bestFit="1" customWidth="1"/>
    <col min="9737" max="9737" width="17.28515625" style="22" customWidth="1"/>
    <col min="9738" max="9738" width="16.7109375" style="22" customWidth="1"/>
    <col min="9739" max="9739" width="11.42578125" style="22"/>
    <col min="9740" max="9740" width="16.28515625" style="22" bestFit="1" customWidth="1"/>
    <col min="9741" max="9741" width="21.7109375" style="22" bestFit="1" customWidth="1"/>
    <col min="9742" max="9986" width="11.42578125" style="22"/>
    <col min="9987" max="9988" width="4.28515625" style="22" customWidth="1"/>
    <col min="9989" max="9989" width="5.5703125" style="22" customWidth="1"/>
    <col min="9990" max="9990" width="5.28515625" style="22" customWidth="1"/>
    <col min="9991" max="9991" width="44.7109375" style="22" customWidth="1"/>
    <col min="9992" max="9992" width="15.85546875" style="22" bestFit="1" customWidth="1"/>
    <col min="9993" max="9993" width="17.28515625" style="22" customWidth="1"/>
    <col min="9994" max="9994" width="16.7109375" style="22" customWidth="1"/>
    <col min="9995" max="9995" width="11.42578125" style="22"/>
    <col min="9996" max="9996" width="16.28515625" style="22" bestFit="1" customWidth="1"/>
    <col min="9997" max="9997" width="21.7109375" style="22" bestFit="1" customWidth="1"/>
    <col min="9998" max="10242" width="11.42578125" style="22"/>
    <col min="10243" max="10244" width="4.28515625" style="22" customWidth="1"/>
    <col min="10245" max="10245" width="5.5703125" style="22" customWidth="1"/>
    <col min="10246" max="10246" width="5.28515625" style="22" customWidth="1"/>
    <col min="10247" max="10247" width="44.7109375" style="22" customWidth="1"/>
    <col min="10248" max="10248" width="15.85546875" style="22" bestFit="1" customWidth="1"/>
    <col min="10249" max="10249" width="17.28515625" style="22" customWidth="1"/>
    <col min="10250" max="10250" width="16.7109375" style="22" customWidth="1"/>
    <col min="10251" max="10251" width="11.42578125" style="22"/>
    <col min="10252" max="10252" width="16.28515625" style="22" bestFit="1" customWidth="1"/>
    <col min="10253" max="10253" width="21.7109375" style="22" bestFit="1" customWidth="1"/>
    <col min="10254" max="10498" width="11.42578125" style="22"/>
    <col min="10499" max="10500" width="4.28515625" style="22" customWidth="1"/>
    <col min="10501" max="10501" width="5.5703125" style="22" customWidth="1"/>
    <col min="10502" max="10502" width="5.28515625" style="22" customWidth="1"/>
    <col min="10503" max="10503" width="44.7109375" style="22" customWidth="1"/>
    <col min="10504" max="10504" width="15.85546875" style="22" bestFit="1" customWidth="1"/>
    <col min="10505" max="10505" width="17.28515625" style="22" customWidth="1"/>
    <col min="10506" max="10506" width="16.7109375" style="22" customWidth="1"/>
    <col min="10507" max="10507" width="11.42578125" style="22"/>
    <col min="10508" max="10508" width="16.28515625" style="22" bestFit="1" customWidth="1"/>
    <col min="10509" max="10509" width="21.7109375" style="22" bestFit="1" customWidth="1"/>
    <col min="10510" max="10754" width="11.42578125" style="22"/>
    <col min="10755" max="10756" width="4.28515625" style="22" customWidth="1"/>
    <col min="10757" max="10757" width="5.5703125" style="22" customWidth="1"/>
    <col min="10758" max="10758" width="5.28515625" style="22" customWidth="1"/>
    <col min="10759" max="10759" width="44.7109375" style="22" customWidth="1"/>
    <col min="10760" max="10760" width="15.85546875" style="22" bestFit="1" customWidth="1"/>
    <col min="10761" max="10761" width="17.28515625" style="22" customWidth="1"/>
    <col min="10762" max="10762" width="16.7109375" style="22" customWidth="1"/>
    <col min="10763" max="10763" width="11.42578125" style="22"/>
    <col min="10764" max="10764" width="16.28515625" style="22" bestFit="1" customWidth="1"/>
    <col min="10765" max="10765" width="21.7109375" style="22" bestFit="1" customWidth="1"/>
    <col min="10766" max="11010" width="11.42578125" style="22"/>
    <col min="11011" max="11012" width="4.28515625" style="22" customWidth="1"/>
    <col min="11013" max="11013" width="5.5703125" style="22" customWidth="1"/>
    <col min="11014" max="11014" width="5.28515625" style="22" customWidth="1"/>
    <col min="11015" max="11015" width="44.7109375" style="22" customWidth="1"/>
    <col min="11016" max="11016" width="15.85546875" style="22" bestFit="1" customWidth="1"/>
    <col min="11017" max="11017" width="17.28515625" style="22" customWidth="1"/>
    <col min="11018" max="11018" width="16.7109375" style="22" customWidth="1"/>
    <col min="11019" max="11019" width="11.42578125" style="22"/>
    <col min="11020" max="11020" width="16.28515625" style="22" bestFit="1" customWidth="1"/>
    <col min="11021" max="11021" width="21.7109375" style="22" bestFit="1" customWidth="1"/>
    <col min="11022" max="11266" width="11.42578125" style="22"/>
    <col min="11267" max="11268" width="4.28515625" style="22" customWidth="1"/>
    <col min="11269" max="11269" width="5.5703125" style="22" customWidth="1"/>
    <col min="11270" max="11270" width="5.28515625" style="22" customWidth="1"/>
    <col min="11271" max="11271" width="44.7109375" style="22" customWidth="1"/>
    <col min="11272" max="11272" width="15.85546875" style="22" bestFit="1" customWidth="1"/>
    <col min="11273" max="11273" width="17.28515625" style="22" customWidth="1"/>
    <col min="11274" max="11274" width="16.7109375" style="22" customWidth="1"/>
    <col min="11275" max="11275" width="11.42578125" style="22"/>
    <col min="11276" max="11276" width="16.28515625" style="22" bestFit="1" customWidth="1"/>
    <col min="11277" max="11277" width="21.7109375" style="22" bestFit="1" customWidth="1"/>
    <col min="11278" max="11522" width="11.42578125" style="22"/>
    <col min="11523" max="11524" width="4.28515625" style="22" customWidth="1"/>
    <col min="11525" max="11525" width="5.5703125" style="22" customWidth="1"/>
    <col min="11526" max="11526" width="5.28515625" style="22" customWidth="1"/>
    <col min="11527" max="11527" width="44.7109375" style="22" customWidth="1"/>
    <col min="11528" max="11528" width="15.85546875" style="22" bestFit="1" customWidth="1"/>
    <col min="11529" max="11529" width="17.28515625" style="22" customWidth="1"/>
    <col min="11530" max="11530" width="16.7109375" style="22" customWidth="1"/>
    <col min="11531" max="11531" width="11.42578125" style="22"/>
    <col min="11532" max="11532" width="16.28515625" style="22" bestFit="1" customWidth="1"/>
    <col min="11533" max="11533" width="21.7109375" style="22" bestFit="1" customWidth="1"/>
    <col min="11534" max="11778" width="11.42578125" style="22"/>
    <col min="11779" max="11780" width="4.28515625" style="22" customWidth="1"/>
    <col min="11781" max="11781" width="5.5703125" style="22" customWidth="1"/>
    <col min="11782" max="11782" width="5.28515625" style="22" customWidth="1"/>
    <col min="11783" max="11783" width="44.7109375" style="22" customWidth="1"/>
    <col min="11784" max="11784" width="15.85546875" style="22" bestFit="1" customWidth="1"/>
    <col min="11785" max="11785" width="17.28515625" style="22" customWidth="1"/>
    <col min="11786" max="11786" width="16.7109375" style="22" customWidth="1"/>
    <col min="11787" max="11787" width="11.42578125" style="22"/>
    <col min="11788" max="11788" width="16.28515625" style="22" bestFit="1" customWidth="1"/>
    <col min="11789" max="11789" width="21.7109375" style="22" bestFit="1" customWidth="1"/>
    <col min="11790" max="12034" width="11.42578125" style="22"/>
    <col min="12035" max="12036" width="4.28515625" style="22" customWidth="1"/>
    <col min="12037" max="12037" width="5.5703125" style="22" customWidth="1"/>
    <col min="12038" max="12038" width="5.28515625" style="22" customWidth="1"/>
    <col min="12039" max="12039" width="44.7109375" style="22" customWidth="1"/>
    <col min="12040" max="12040" width="15.85546875" style="22" bestFit="1" customWidth="1"/>
    <col min="12041" max="12041" width="17.28515625" style="22" customWidth="1"/>
    <col min="12042" max="12042" width="16.7109375" style="22" customWidth="1"/>
    <col min="12043" max="12043" width="11.42578125" style="22"/>
    <col min="12044" max="12044" width="16.28515625" style="22" bestFit="1" customWidth="1"/>
    <col min="12045" max="12045" width="21.7109375" style="22" bestFit="1" customWidth="1"/>
    <col min="12046" max="12290" width="11.42578125" style="22"/>
    <col min="12291" max="12292" width="4.28515625" style="22" customWidth="1"/>
    <col min="12293" max="12293" width="5.5703125" style="22" customWidth="1"/>
    <col min="12294" max="12294" width="5.28515625" style="22" customWidth="1"/>
    <col min="12295" max="12295" width="44.7109375" style="22" customWidth="1"/>
    <col min="12296" max="12296" width="15.85546875" style="22" bestFit="1" customWidth="1"/>
    <col min="12297" max="12297" width="17.28515625" style="22" customWidth="1"/>
    <col min="12298" max="12298" width="16.7109375" style="22" customWidth="1"/>
    <col min="12299" max="12299" width="11.42578125" style="22"/>
    <col min="12300" max="12300" width="16.28515625" style="22" bestFit="1" customWidth="1"/>
    <col min="12301" max="12301" width="21.7109375" style="22" bestFit="1" customWidth="1"/>
    <col min="12302" max="12546" width="11.42578125" style="22"/>
    <col min="12547" max="12548" width="4.28515625" style="22" customWidth="1"/>
    <col min="12549" max="12549" width="5.5703125" style="22" customWidth="1"/>
    <col min="12550" max="12550" width="5.28515625" style="22" customWidth="1"/>
    <col min="12551" max="12551" width="44.7109375" style="22" customWidth="1"/>
    <col min="12552" max="12552" width="15.85546875" style="22" bestFit="1" customWidth="1"/>
    <col min="12553" max="12553" width="17.28515625" style="22" customWidth="1"/>
    <col min="12554" max="12554" width="16.7109375" style="22" customWidth="1"/>
    <col min="12555" max="12555" width="11.42578125" style="22"/>
    <col min="12556" max="12556" width="16.28515625" style="22" bestFit="1" customWidth="1"/>
    <col min="12557" max="12557" width="21.7109375" style="22" bestFit="1" customWidth="1"/>
    <col min="12558" max="12802" width="11.42578125" style="22"/>
    <col min="12803" max="12804" width="4.28515625" style="22" customWidth="1"/>
    <col min="12805" max="12805" width="5.5703125" style="22" customWidth="1"/>
    <col min="12806" max="12806" width="5.28515625" style="22" customWidth="1"/>
    <col min="12807" max="12807" width="44.7109375" style="22" customWidth="1"/>
    <col min="12808" max="12808" width="15.85546875" style="22" bestFit="1" customWidth="1"/>
    <col min="12809" max="12809" width="17.28515625" style="22" customWidth="1"/>
    <col min="12810" max="12810" width="16.7109375" style="22" customWidth="1"/>
    <col min="12811" max="12811" width="11.42578125" style="22"/>
    <col min="12812" max="12812" width="16.28515625" style="22" bestFit="1" customWidth="1"/>
    <col min="12813" max="12813" width="21.7109375" style="22" bestFit="1" customWidth="1"/>
    <col min="12814" max="13058" width="11.42578125" style="22"/>
    <col min="13059" max="13060" width="4.28515625" style="22" customWidth="1"/>
    <col min="13061" max="13061" width="5.5703125" style="22" customWidth="1"/>
    <col min="13062" max="13062" width="5.28515625" style="22" customWidth="1"/>
    <col min="13063" max="13063" width="44.7109375" style="22" customWidth="1"/>
    <col min="13064" max="13064" width="15.85546875" style="22" bestFit="1" customWidth="1"/>
    <col min="13065" max="13065" width="17.28515625" style="22" customWidth="1"/>
    <col min="13066" max="13066" width="16.7109375" style="22" customWidth="1"/>
    <col min="13067" max="13067" width="11.42578125" style="22"/>
    <col min="13068" max="13068" width="16.28515625" style="22" bestFit="1" customWidth="1"/>
    <col min="13069" max="13069" width="21.7109375" style="22" bestFit="1" customWidth="1"/>
    <col min="13070" max="13314" width="11.42578125" style="22"/>
    <col min="13315" max="13316" width="4.28515625" style="22" customWidth="1"/>
    <col min="13317" max="13317" width="5.5703125" style="22" customWidth="1"/>
    <col min="13318" max="13318" width="5.28515625" style="22" customWidth="1"/>
    <col min="13319" max="13319" width="44.7109375" style="22" customWidth="1"/>
    <col min="13320" max="13320" width="15.85546875" style="22" bestFit="1" customWidth="1"/>
    <col min="13321" max="13321" width="17.28515625" style="22" customWidth="1"/>
    <col min="13322" max="13322" width="16.7109375" style="22" customWidth="1"/>
    <col min="13323" max="13323" width="11.42578125" style="22"/>
    <col min="13324" max="13324" width="16.28515625" style="22" bestFit="1" customWidth="1"/>
    <col min="13325" max="13325" width="21.7109375" style="22" bestFit="1" customWidth="1"/>
    <col min="13326" max="13570" width="11.42578125" style="22"/>
    <col min="13571" max="13572" width="4.28515625" style="22" customWidth="1"/>
    <col min="13573" max="13573" width="5.5703125" style="22" customWidth="1"/>
    <col min="13574" max="13574" width="5.28515625" style="22" customWidth="1"/>
    <col min="13575" max="13575" width="44.7109375" style="22" customWidth="1"/>
    <col min="13576" max="13576" width="15.85546875" style="22" bestFit="1" customWidth="1"/>
    <col min="13577" max="13577" width="17.28515625" style="22" customWidth="1"/>
    <col min="13578" max="13578" width="16.7109375" style="22" customWidth="1"/>
    <col min="13579" max="13579" width="11.42578125" style="22"/>
    <col min="13580" max="13580" width="16.28515625" style="22" bestFit="1" customWidth="1"/>
    <col min="13581" max="13581" width="21.7109375" style="22" bestFit="1" customWidth="1"/>
    <col min="13582" max="13826" width="11.42578125" style="22"/>
    <col min="13827" max="13828" width="4.28515625" style="22" customWidth="1"/>
    <col min="13829" max="13829" width="5.5703125" style="22" customWidth="1"/>
    <col min="13830" max="13830" width="5.28515625" style="22" customWidth="1"/>
    <col min="13831" max="13831" width="44.7109375" style="22" customWidth="1"/>
    <col min="13832" max="13832" width="15.85546875" style="22" bestFit="1" customWidth="1"/>
    <col min="13833" max="13833" width="17.28515625" style="22" customWidth="1"/>
    <col min="13834" max="13834" width="16.7109375" style="22" customWidth="1"/>
    <col min="13835" max="13835" width="11.42578125" style="22"/>
    <col min="13836" max="13836" width="16.28515625" style="22" bestFit="1" customWidth="1"/>
    <col min="13837" max="13837" width="21.7109375" style="22" bestFit="1" customWidth="1"/>
    <col min="13838" max="14082" width="11.42578125" style="22"/>
    <col min="14083" max="14084" width="4.28515625" style="22" customWidth="1"/>
    <col min="14085" max="14085" width="5.5703125" style="22" customWidth="1"/>
    <col min="14086" max="14086" width="5.28515625" style="22" customWidth="1"/>
    <col min="14087" max="14087" width="44.7109375" style="22" customWidth="1"/>
    <col min="14088" max="14088" width="15.85546875" style="22" bestFit="1" customWidth="1"/>
    <col min="14089" max="14089" width="17.28515625" style="22" customWidth="1"/>
    <col min="14090" max="14090" width="16.7109375" style="22" customWidth="1"/>
    <col min="14091" max="14091" width="11.42578125" style="22"/>
    <col min="14092" max="14092" width="16.28515625" style="22" bestFit="1" customWidth="1"/>
    <col min="14093" max="14093" width="21.7109375" style="22" bestFit="1" customWidth="1"/>
    <col min="14094" max="14338" width="11.42578125" style="22"/>
    <col min="14339" max="14340" width="4.28515625" style="22" customWidth="1"/>
    <col min="14341" max="14341" width="5.5703125" style="22" customWidth="1"/>
    <col min="14342" max="14342" width="5.28515625" style="22" customWidth="1"/>
    <col min="14343" max="14343" width="44.7109375" style="22" customWidth="1"/>
    <col min="14344" max="14344" width="15.85546875" style="22" bestFit="1" customWidth="1"/>
    <col min="14345" max="14345" width="17.28515625" style="22" customWidth="1"/>
    <col min="14346" max="14346" width="16.7109375" style="22" customWidth="1"/>
    <col min="14347" max="14347" width="11.42578125" style="22"/>
    <col min="14348" max="14348" width="16.28515625" style="22" bestFit="1" customWidth="1"/>
    <col min="14349" max="14349" width="21.7109375" style="22" bestFit="1" customWidth="1"/>
    <col min="14350" max="14594" width="11.42578125" style="22"/>
    <col min="14595" max="14596" width="4.28515625" style="22" customWidth="1"/>
    <col min="14597" max="14597" width="5.5703125" style="22" customWidth="1"/>
    <col min="14598" max="14598" width="5.28515625" style="22" customWidth="1"/>
    <col min="14599" max="14599" width="44.7109375" style="22" customWidth="1"/>
    <col min="14600" max="14600" width="15.85546875" style="22" bestFit="1" customWidth="1"/>
    <col min="14601" max="14601" width="17.28515625" style="22" customWidth="1"/>
    <col min="14602" max="14602" width="16.7109375" style="22" customWidth="1"/>
    <col min="14603" max="14603" width="11.42578125" style="22"/>
    <col min="14604" max="14604" width="16.28515625" style="22" bestFit="1" customWidth="1"/>
    <col min="14605" max="14605" width="21.7109375" style="22" bestFit="1" customWidth="1"/>
    <col min="14606" max="14850" width="11.42578125" style="22"/>
    <col min="14851" max="14852" width="4.28515625" style="22" customWidth="1"/>
    <col min="14853" max="14853" width="5.5703125" style="22" customWidth="1"/>
    <col min="14854" max="14854" width="5.28515625" style="22" customWidth="1"/>
    <col min="14855" max="14855" width="44.7109375" style="22" customWidth="1"/>
    <col min="14856" max="14856" width="15.85546875" style="22" bestFit="1" customWidth="1"/>
    <col min="14857" max="14857" width="17.28515625" style="22" customWidth="1"/>
    <col min="14858" max="14858" width="16.7109375" style="22" customWidth="1"/>
    <col min="14859" max="14859" width="11.42578125" style="22"/>
    <col min="14860" max="14860" width="16.28515625" style="22" bestFit="1" customWidth="1"/>
    <col min="14861" max="14861" width="21.7109375" style="22" bestFit="1" customWidth="1"/>
    <col min="14862" max="15106" width="11.42578125" style="22"/>
    <col min="15107" max="15108" width="4.28515625" style="22" customWidth="1"/>
    <col min="15109" max="15109" width="5.5703125" style="22" customWidth="1"/>
    <col min="15110" max="15110" width="5.28515625" style="22" customWidth="1"/>
    <col min="15111" max="15111" width="44.7109375" style="22" customWidth="1"/>
    <col min="15112" max="15112" width="15.85546875" style="22" bestFit="1" customWidth="1"/>
    <col min="15113" max="15113" width="17.28515625" style="22" customWidth="1"/>
    <col min="15114" max="15114" width="16.7109375" style="22" customWidth="1"/>
    <col min="15115" max="15115" width="11.42578125" style="22"/>
    <col min="15116" max="15116" width="16.28515625" style="22" bestFit="1" customWidth="1"/>
    <col min="15117" max="15117" width="21.7109375" style="22" bestFit="1" customWidth="1"/>
    <col min="15118" max="15362" width="11.42578125" style="22"/>
    <col min="15363" max="15364" width="4.28515625" style="22" customWidth="1"/>
    <col min="15365" max="15365" width="5.5703125" style="22" customWidth="1"/>
    <col min="15366" max="15366" width="5.28515625" style="22" customWidth="1"/>
    <col min="15367" max="15367" width="44.7109375" style="22" customWidth="1"/>
    <col min="15368" max="15368" width="15.85546875" style="22" bestFit="1" customWidth="1"/>
    <col min="15369" max="15369" width="17.28515625" style="22" customWidth="1"/>
    <col min="15370" max="15370" width="16.7109375" style="22" customWidth="1"/>
    <col min="15371" max="15371" width="11.42578125" style="22"/>
    <col min="15372" max="15372" width="16.28515625" style="22" bestFit="1" customWidth="1"/>
    <col min="15373" max="15373" width="21.7109375" style="22" bestFit="1" customWidth="1"/>
    <col min="15374" max="15618" width="11.42578125" style="22"/>
    <col min="15619" max="15620" width="4.28515625" style="22" customWidth="1"/>
    <col min="15621" max="15621" width="5.5703125" style="22" customWidth="1"/>
    <col min="15622" max="15622" width="5.28515625" style="22" customWidth="1"/>
    <col min="15623" max="15623" width="44.7109375" style="22" customWidth="1"/>
    <col min="15624" max="15624" width="15.85546875" style="22" bestFit="1" customWidth="1"/>
    <col min="15625" max="15625" width="17.28515625" style="22" customWidth="1"/>
    <col min="15626" max="15626" width="16.7109375" style="22" customWidth="1"/>
    <col min="15627" max="15627" width="11.42578125" style="22"/>
    <col min="15628" max="15628" width="16.28515625" style="22" bestFit="1" customWidth="1"/>
    <col min="15629" max="15629" width="21.7109375" style="22" bestFit="1" customWidth="1"/>
    <col min="15630" max="15874" width="11.42578125" style="22"/>
    <col min="15875" max="15876" width="4.28515625" style="22" customWidth="1"/>
    <col min="15877" max="15877" width="5.5703125" style="22" customWidth="1"/>
    <col min="15878" max="15878" width="5.28515625" style="22" customWidth="1"/>
    <col min="15879" max="15879" width="44.7109375" style="22" customWidth="1"/>
    <col min="15880" max="15880" width="15.85546875" style="22" bestFit="1" customWidth="1"/>
    <col min="15881" max="15881" width="17.28515625" style="22" customWidth="1"/>
    <col min="15882" max="15882" width="16.7109375" style="22" customWidth="1"/>
    <col min="15883" max="15883" width="11.42578125" style="22"/>
    <col min="15884" max="15884" width="16.28515625" style="22" bestFit="1" customWidth="1"/>
    <col min="15885" max="15885" width="21.7109375" style="22" bestFit="1" customWidth="1"/>
    <col min="15886" max="16130" width="11.42578125" style="22"/>
    <col min="16131" max="16132" width="4.28515625" style="22" customWidth="1"/>
    <col min="16133" max="16133" width="5.5703125" style="22" customWidth="1"/>
    <col min="16134" max="16134" width="5.28515625" style="22" customWidth="1"/>
    <col min="16135" max="16135" width="44.7109375" style="22" customWidth="1"/>
    <col min="16136" max="16136" width="15.85546875" style="22" bestFit="1" customWidth="1"/>
    <col min="16137" max="16137" width="17.28515625" style="22" customWidth="1"/>
    <col min="16138" max="16138" width="16.7109375" style="22" customWidth="1"/>
    <col min="16139" max="16139" width="11.42578125" style="22"/>
    <col min="16140" max="16140" width="16.28515625" style="22" bestFit="1" customWidth="1"/>
    <col min="16141" max="16141" width="21.7109375" style="22" bestFit="1" customWidth="1"/>
    <col min="16142" max="16384" width="11.42578125" style="22"/>
  </cols>
  <sheetData>
    <row r="1" spans="1:12" x14ac:dyDescent="0.2">
      <c r="A1" s="26" t="s">
        <v>50</v>
      </c>
      <c r="B1" s="26"/>
      <c r="C1" s="26"/>
      <c r="D1" s="24"/>
      <c r="E1" s="26"/>
      <c r="F1" s="26"/>
      <c r="G1" s="26"/>
      <c r="H1" s="26"/>
      <c r="I1" s="26"/>
      <c r="J1" s="26"/>
    </row>
    <row r="2" spans="1:12" x14ac:dyDescent="0.2">
      <c r="A2" s="320" t="s">
        <v>106</v>
      </c>
      <c r="B2" s="320"/>
      <c r="C2" s="320"/>
      <c r="D2" s="320"/>
      <c r="E2" s="320"/>
      <c r="F2" s="320"/>
      <c r="G2" s="320"/>
      <c r="H2" s="320"/>
      <c r="I2" s="320"/>
      <c r="J2" s="320"/>
    </row>
    <row r="3" spans="1:12" ht="22.5" customHeight="1" x14ac:dyDescent="0.2">
      <c r="A3" s="321" t="s">
        <v>66</v>
      </c>
      <c r="B3" s="321"/>
      <c r="C3" s="321"/>
      <c r="D3" s="321"/>
      <c r="E3" s="321"/>
      <c r="F3" s="321"/>
      <c r="G3" s="321"/>
      <c r="H3" s="321"/>
      <c r="I3" s="321"/>
      <c r="J3" s="321"/>
    </row>
    <row r="4" spans="1:12" s="38" customFormat="1" ht="18.75" x14ac:dyDescent="0.25">
      <c r="A4" s="321" t="s">
        <v>22</v>
      </c>
      <c r="B4" s="321"/>
      <c r="C4" s="321"/>
      <c r="D4" s="321"/>
      <c r="E4" s="321"/>
      <c r="F4" s="321"/>
      <c r="G4" s="321"/>
      <c r="H4" s="321"/>
      <c r="I4" s="322"/>
      <c r="J4" s="322"/>
    </row>
    <row r="5" spans="1:12" ht="6.75" customHeight="1" x14ac:dyDescent="0.3">
      <c r="A5" s="39"/>
      <c r="B5" s="40"/>
      <c r="C5" s="40"/>
      <c r="D5" s="40"/>
      <c r="E5" s="40"/>
    </row>
    <row r="6" spans="1:12" ht="39" x14ac:dyDescent="0.25">
      <c r="A6" s="41"/>
      <c r="B6" s="42"/>
      <c r="C6" s="42"/>
      <c r="D6" s="43"/>
      <c r="E6" s="44"/>
      <c r="F6" s="45" t="s">
        <v>64</v>
      </c>
      <c r="G6" s="45" t="s">
        <v>65</v>
      </c>
      <c r="H6" s="46" t="s">
        <v>63</v>
      </c>
      <c r="I6" s="47" t="s">
        <v>53</v>
      </c>
      <c r="J6" s="47" t="s">
        <v>54</v>
      </c>
      <c r="K6" s="48"/>
    </row>
    <row r="7" spans="1:12" ht="15.75" x14ac:dyDescent="0.25">
      <c r="A7" s="323" t="s">
        <v>23</v>
      </c>
      <c r="B7" s="315"/>
      <c r="C7" s="315"/>
      <c r="D7" s="315"/>
      <c r="E7" s="324"/>
      <c r="F7" s="50">
        <f>SUM(F8:F9)</f>
        <v>635310</v>
      </c>
      <c r="G7" s="51">
        <v>640540.87</v>
      </c>
      <c r="H7" s="52">
        <v>651750.59</v>
      </c>
      <c r="I7" s="50">
        <f t="shared" ref="I7:J7" si="0">SUM(I8:I9)</f>
        <v>653010</v>
      </c>
      <c r="J7" s="50">
        <f t="shared" si="0"/>
        <v>653010</v>
      </c>
      <c r="K7" s="53"/>
    </row>
    <row r="8" spans="1:12" ht="15.75" x14ac:dyDescent="0.25">
      <c r="A8" s="312" t="s">
        <v>24</v>
      </c>
      <c r="B8" s="313"/>
      <c r="C8" s="313"/>
      <c r="D8" s="313"/>
      <c r="E8" s="325"/>
      <c r="F8" s="54">
        <v>635310</v>
      </c>
      <c r="G8" s="55">
        <v>640540.87</v>
      </c>
      <c r="H8" s="52">
        <v>651750.59</v>
      </c>
      <c r="I8" s="54">
        <v>653010</v>
      </c>
      <c r="J8" s="54">
        <v>653010</v>
      </c>
    </row>
    <row r="9" spans="1:12" ht="15.75" x14ac:dyDescent="0.25">
      <c r="A9" s="326" t="s">
        <v>25</v>
      </c>
      <c r="B9" s="325"/>
      <c r="C9" s="325"/>
      <c r="D9" s="325"/>
      <c r="E9" s="325"/>
      <c r="F9" s="54">
        <v>0</v>
      </c>
      <c r="G9" s="55">
        <v>0</v>
      </c>
      <c r="H9" s="52">
        <v>0</v>
      </c>
      <c r="I9" s="54">
        <v>0</v>
      </c>
      <c r="J9" s="54">
        <v>0</v>
      </c>
    </row>
    <row r="10" spans="1:12" ht="15.75" x14ac:dyDescent="0.25">
      <c r="A10" s="56" t="s">
        <v>26</v>
      </c>
      <c r="B10" s="49"/>
      <c r="C10" s="49"/>
      <c r="D10" s="49"/>
      <c r="E10" s="49"/>
      <c r="F10" s="50">
        <f>SUM(F11:F12)</f>
        <v>635310</v>
      </c>
      <c r="G10" s="51">
        <f>SUM(G11:G12)</f>
        <v>684169.74</v>
      </c>
      <c r="H10" s="52">
        <f>SUM(H11:H12)</f>
        <v>615029</v>
      </c>
      <c r="I10" s="50">
        <f t="shared" ref="I10:J10" si="1">SUM(I11:I12)</f>
        <v>653010</v>
      </c>
      <c r="J10" s="50">
        <f t="shared" si="1"/>
        <v>653010</v>
      </c>
    </row>
    <row r="11" spans="1:12" ht="15.75" x14ac:dyDescent="0.25">
      <c r="A11" s="316" t="s">
        <v>27</v>
      </c>
      <c r="B11" s="313"/>
      <c r="C11" s="313"/>
      <c r="D11" s="313"/>
      <c r="E11" s="327"/>
      <c r="F11" s="54">
        <v>595510</v>
      </c>
      <c r="G11" s="55">
        <v>620970.23999999999</v>
      </c>
      <c r="H11" s="52">
        <v>555293.01</v>
      </c>
      <c r="I11" s="54">
        <v>609210</v>
      </c>
      <c r="J11" s="57">
        <v>611210</v>
      </c>
      <c r="K11" s="35"/>
      <c r="L11" s="35"/>
    </row>
    <row r="12" spans="1:12" ht="15.75" x14ac:dyDescent="0.25">
      <c r="A12" s="326" t="s">
        <v>28</v>
      </c>
      <c r="B12" s="325"/>
      <c r="C12" s="325"/>
      <c r="D12" s="325"/>
      <c r="E12" s="325"/>
      <c r="F12" s="54">
        <v>39800</v>
      </c>
      <c r="G12" s="55">
        <v>63199.5</v>
      </c>
      <c r="H12" s="52">
        <v>59735.99</v>
      </c>
      <c r="I12" s="54">
        <v>43800</v>
      </c>
      <c r="J12" s="57">
        <v>41800</v>
      </c>
      <c r="K12" s="35"/>
      <c r="L12" s="35"/>
    </row>
    <row r="13" spans="1:12" ht="15.75" x14ac:dyDescent="0.25">
      <c r="A13" s="314" t="s">
        <v>29</v>
      </c>
      <c r="B13" s="315"/>
      <c r="C13" s="315"/>
      <c r="D13" s="315"/>
      <c r="E13" s="315"/>
      <c r="F13" s="58">
        <f>F7-F10</f>
        <v>0</v>
      </c>
      <c r="G13" s="59">
        <f>G7-G10</f>
        <v>-43628.869999999995</v>
      </c>
      <c r="H13" s="60">
        <f>H7-H10</f>
        <v>36721.589999999967</v>
      </c>
      <c r="I13" s="58">
        <f t="shared" ref="I13:J13" si="2">I7-I10</f>
        <v>0</v>
      </c>
      <c r="J13" s="58">
        <f t="shared" si="2"/>
        <v>0</v>
      </c>
      <c r="L13" s="35"/>
    </row>
    <row r="14" spans="1:12" ht="10.5" customHeight="1" x14ac:dyDescent="0.2">
      <c r="A14" s="321"/>
      <c r="B14" s="310"/>
      <c r="C14" s="310"/>
      <c r="D14" s="310"/>
      <c r="E14" s="310"/>
      <c r="F14" s="311"/>
      <c r="G14" s="311"/>
      <c r="H14" s="311"/>
      <c r="I14" s="311"/>
      <c r="J14" s="311"/>
    </row>
    <row r="15" spans="1:12" ht="39" x14ac:dyDescent="0.25">
      <c r="A15" s="41"/>
      <c r="B15" s="42"/>
      <c r="C15" s="42"/>
      <c r="D15" s="43"/>
      <c r="E15" s="44"/>
      <c r="F15" s="45" t="s">
        <v>64</v>
      </c>
      <c r="G15" s="45" t="s">
        <v>65</v>
      </c>
      <c r="H15" s="46" t="s">
        <v>63</v>
      </c>
      <c r="I15" s="45" t="s">
        <v>53</v>
      </c>
      <c r="J15" s="47" t="s">
        <v>54</v>
      </c>
      <c r="L15" s="35"/>
    </row>
    <row r="16" spans="1:12" ht="15.75" x14ac:dyDescent="0.25">
      <c r="A16" s="328" t="s">
        <v>30</v>
      </c>
      <c r="B16" s="329"/>
      <c r="C16" s="329"/>
      <c r="D16" s="329"/>
      <c r="E16" s="330"/>
      <c r="F16" s="61">
        <v>0</v>
      </c>
      <c r="G16" s="62">
        <v>43628.87</v>
      </c>
      <c r="H16" s="63">
        <v>80350.460000000006</v>
      </c>
      <c r="I16" s="61">
        <v>0</v>
      </c>
      <c r="J16" s="64">
        <v>0</v>
      </c>
      <c r="L16" s="35"/>
    </row>
    <row r="17" spans="1:13" ht="33.75" customHeight="1" x14ac:dyDescent="0.25">
      <c r="A17" s="317" t="s">
        <v>31</v>
      </c>
      <c r="B17" s="318"/>
      <c r="C17" s="318"/>
      <c r="D17" s="318"/>
      <c r="E17" s="319"/>
      <c r="F17" s="65">
        <v>0</v>
      </c>
      <c r="G17" s="66">
        <v>43628.87</v>
      </c>
      <c r="H17" s="63">
        <v>80350.460000000006</v>
      </c>
      <c r="I17" s="65">
        <v>0</v>
      </c>
      <c r="J17" s="58">
        <v>0</v>
      </c>
      <c r="L17" s="35"/>
    </row>
    <row r="18" spans="1:13" s="67" customFormat="1" ht="9" customHeight="1" x14ac:dyDescent="0.3">
      <c r="A18" s="309"/>
      <c r="B18" s="310"/>
      <c r="C18" s="310"/>
      <c r="D18" s="310"/>
      <c r="E18" s="310"/>
      <c r="F18" s="311"/>
      <c r="G18" s="311"/>
      <c r="H18" s="311"/>
      <c r="I18" s="311"/>
      <c r="J18" s="311"/>
      <c r="L18" s="68"/>
    </row>
    <row r="19" spans="1:13" s="67" customFormat="1" ht="39.75" x14ac:dyDescent="0.3">
      <c r="A19" s="41"/>
      <c r="B19" s="42"/>
      <c r="C19" s="42"/>
      <c r="D19" s="43"/>
      <c r="E19" s="44"/>
      <c r="F19" s="45" t="s">
        <v>64</v>
      </c>
      <c r="G19" s="45" t="s">
        <v>65</v>
      </c>
      <c r="H19" s="46" t="s">
        <v>63</v>
      </c>
      <c r="I19" s="45" t="s">
        <v>53</v>
      </c>
      <c r="J19" s="47" t="s">
        <v>54</v>
      </c>
      <c r="L19" s="68"/>
      <c r="M19" s="68"/>
    </row>
    <row r="20" spans="1:13" s="67" customFormat="1" ht="18.75" x14ac:dyDescent="0.3">
      <c r="A20" s="312" t="s">
        <v>32</v>
      </c>
      <c r="B20" s="313"/>
      <c r="C20" s="313"/>
      <c r="D20" s="313"/>
      <c r="E20" s="313"/>
      <c r="F20" s="54">
        <v>0</v>
      </c>
      <c r="G20" s="54">
        <v>0</v>
      </c>
      <c r="H20" s="69"/>
      <c r="I20" s="54">
        <v>0</v>
      </c>
      <c r="J20" s="54">
        <v>0</v>
      </c>
      <c r="L20" s="68"/>
    </row>
    <row r="21" spans="1:13" s="67" customFormat="1" ht="18.75" x14ac:dyDescent="0.3">
      <c r="A21" s="312" t="s">
        <v>33</v>
      </c>
      <c r="B21" s="313"/>
      <c r="C21" s="313"/>
      <c r="D21" s="313"/>
      <c r="E21" s="313"/>
      <c r="F21" s="54">
        <v>0</v>
      </c>
      <c r="G21" s="54">
        <v>0</v>
      </c>
      <c r="H21" s="69"/>
      <c r="I21" s="54">
        <v>0</v>
      </c>
      <c r="J21" s="54">
        <v>0</v>
      </c>
    </row>
    <row r="22" spans="1:13" s="67" customFormat="1" ht="18.75" x14ac:dyDescent="0.3">
      <c r="A22" s="314" t="s">
        <v>34</v>
      </c>
      <c r="B22" s="315"/>
      <c r="C22" s="315"/>
      <c r="D22" s="315"/>
      <c r="E22" s="315"/>
      <c r="F22" s="70"/>
      <c r="G22" s="70">
        <v>0</v>
      </c>
      <c r="H22" s="71"/>
      <c r="I22" s="70"/>
      <c r="J22" s="70"/>
      <c r="L22" s="72"/>
      <c r="M22" s="68"/>
    </row>
    <row r="23" spans="1:13" s="67" customFormat="1" ht="18.75" x14ac:dyDescent="0.3">
      <c r="A23" s="309"/>
      <c r="B23" s="310"/>
      <c r="C23" s="310"/>
      <c r="D23" s="310"/>
      <c r="E23" s="310"/>
      <c r="F23" s="311"/>
      <c r="G23" s="311"/>
      <c r="H23" s="311"/>
      <c r="I23" s="311"/>
      <c r="J23" s="311"/>
    </row>
    <row r="24" spans="1:13" s="67" customFormat="1" ht="18.75" x14ac:dyDescent="0.3">
      <c r="A24" s="316" t="s">
        <v>35</v>
      </c>
      <c r="B24" s="313"/>
      <c r="C24" s="313"/>
      <c r="D24" s="313"/>
      <c r="E24" s="313"/>
      <c r="F24" s="54">
        <v>0</v>
      </c>
      <c r="G24" s="54">
        <v>0</v>
      </c>
      <c r="H24" s="69"/>
      <c r="I24" s="54">
        <v>0</v>
      </c>
      <c r="J24" s="54">
        <v>0</v>
      </c>
    </row>
    <row r="25" spans="1:13" s="67" customFormat="1" ht="10.5" customHeight="1" x14ac:dyDescent="0.3">
      <c r="A25" s="73"/>
      <c r="B25" s="40"/>
      <c r="C25" s="40"/>
      <c r="D25" s="40"/>
      <c r="E25" s="40"/>
    </row>
    <row r="26" spans="1:13" ht="25.5" customHeight="1" x14ac:dyDescent="0.25">
      <c r="A26" s="307" t="s">
        <v>36</v>
      </c>
      <c r="B26" s="308"/>
      <c r="C26" s="308"/>
      <c r="D26" s="308"/>
      <c r="E26" s="308"/>
      <c r="F26" s="308"/>
      <c r="G26" s="308"/>
      <c r="H26" s="308"/>
      <c r="I26" s="308"/>
      <c r="J26" s="308"/>
    </row>
    <row r="27" spans="1:13" x14ac:dyDescent="0.2">
      <c r="E27" s="74"/>
    </row>
    <row r="31" spans="1:13" x14ac:dyDescent="0.2">
      <c r="F31" s="35"/>
      <c r="G31" s="35"/>
      <c r="H31" s="35"/>
      <c r="I31" s="35"/>
      <c r="J31" s="35"/>
    </row>
    <row r="32" spans="1:13" x14ac:dyDescent="0.2">
      <c r="F32" s="35"/>
      <c r="G32" s="35"/>
      <c r="H32" s="35"/>
      <c r="I32" s="35"/>
      <c r="J32" s="35"/>
    </row>
    <row r="33" spans="5:10" x14ac:dyDescent="0.2">
      <c r="E33" s="75"/>
      <c r="F33" s="29"/>
      <c r="G33" s="29"/>
      <c r="H33" s="29"/>
      <c r="I33" s="29"/>
      <c r="J33" s="29"/>
    </row>
    <row r="34" spans="5:10" x14ac:dyDescent="0.2">
      <c r="E34" s="75"/>
      <c r="F34" s="35"/>
      <c r="G34" s="35"/>
      <c r="H34" s="35"/>
      <c r="I34" s="35"/>
      <c r="J34" s="35"/>
    </row>
    <row r="35" spans="5:10" x14ac:dyDescent="0.2">
      <c r="E35" s="75"/>
      <c r="F35" s="35"/>
      <c r="G35" s="35"/>
      <c r="H35" s="35"/>
      <c r="I35" s="35"/>
      <c r="J35" s="35"/>
    </row>
    <row r="36" spans="5:10" x14ac:dyDescent="0.2">
      <c r="E36" s="75"/>
      <c r="F36" s="35"/>
      <c r="G36" s="35"/>
      <c r="H36" s="35"/>
      <c r="I36" s="35"/>
      <c r="J36" s="35"/>
    </row>
    <row r="37" spans="5:10" x14ac:dyDescent="0.2">
      <c r="E37" s="75"/>
      <c r="F37" s="35"/>
      <c r="G37" s="35"/>
      <c r="H37" s="35"/>
      <c r="I37" s="35"/>
      <c r="J37" s="35"/>
    </row>
    <row r="38" spans="5:10" x14ac:dyDescent="0.2">
      <c r="E38" s="75"/>
    </row>
    <row r="43" spans="5:10" x14ac:dyDescent="0.2">
      <c r="F43" s="35"/>
      <c r="G43" s="35"/>
      <c r="H43" s="35"/>
    </row>
    <row r="44" spans="5:10" x14ac:dyDescent="0.2">
      <c r="F44" s="35"/>
      <c r="G44" s="35"/>
      <c r="H44" s="35"/>
    </row>
    <row r="45" spans="5:10" x14ac:dyDescent="0.2">
      <c r="F45" s="35"/>
      <c r="G45" s="35"/>
      <c r="H45" s="35"/>
    </row>
  </sheetData>
  <mergeCells count="19">
    <mergeCell ref="A17:E17"/>
    <mergeCell ref="A2:J2"/>
    <mergeCell ref="A3:J3"/>
    <mergeCell ref="A4:J4"/>
    <mergeCell ref="A7:E7"/>
    <mergeCell ref="A8:E8"/>
    <mergeCell ref="A9:E9"/>
    <mergeCell ref="A11:E11"/>
    <mergeCell ref="A12:E12"/>
    <mergeCell ref="A13:E13"/>
    <mergeCell ref="A14:J14"/>
    <mergeCell ref="A16:E16"/>
    <mergeCell ref="A26:J26"/>
    <mergeCell ref="A18:J18"/>
    <mergeCell ref="A20:E20"/>
    <mergeCell ref="A21:E21"/>
    <mergeCell ref="A22:E22"/>
    <mergeCell ref="A23:J23"/>
    <mergeCell ref="A24:E24"/>
  </mergeCells>
  <phoneticPr fontId="5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69"/>
  <sheetViews>
    <sheetView workbookViewId="0">
      <selection activeCell="C25" sqref="C25"/>
    </sheetView>
  </sheetViews>
  <sheetFormatPr defaultColWidth="11.42578125" defaultRowHeight="12.75" x14ac:dyDescent="0.2"/>
  <cols>
    <col min="1" max="1" width="13.7109375" style="161" customWidth="1"/>
    <col min="2" max="2" width="10.28515625" style="161" customWidth="1"/>
    <col min="3" max="3" width="11.140625" style="161" customWidth="1"/>
    <col min="4" max="4" width="10.85546875" style="161" customWidth="1"/>
    <col min="5" max="5" width="12.28515625" style="161" customWidth="1"/>
    <col min="6" max="6" width="11.28515625" style="201" customWidth="1"/>
    <col min="7" max="7" width="10.5703125" style="201" customWidth="1"/>
    <col min="8" max="8" width="10.28515625" style="22" customWidth="1"/>
    <col min="9" max="9" width="9.42578125" style="22" customWidth="1"/>
    <col min="10" max="11" width="8.7109375" style="22" customWidth="1"/>
    <col min="12" max="12" width="7.5703125" style="22" customWidth="1"/>
    <col min="13" max="13" width="5.7109375" style="22" customWidth="1"/>
    <col min="14" max="14" width="7.85546875" style="22" customWidth="1"/>
    <col min="15" max="15" width="14.28515625" style="22" customWidth="1"/>
    <col min="16" max="16" width="7.85546875" style="22" customWidth="1"/>
    <col min="17" max="261" width="11.42578125" style="22"/>
    <col min="262" max="262" width="16" style="22" customWidth="1"/>
    <col min="263" max="269" width="17.5703125" style="22" customWidth="1"/>
    <col min="270" max="270" width="7.85546875" style="22" customWidth="1"/>
    <col min="271" max="271" width="14.28515625" style="22" customWidth="1"/>
    <col min="272" max="272" width="7.85546875" style="22" customWidth="1"/>
    <col min="273" max="517" width="11.42578125" style="22"/>
    <col min="518" max="518" width="16" style="22" customWidth="1"/>
    <col min="519" max="525" width="17.5703125" style="22" customWidth="1"/>
    <col min="526" max="526" width="7.85546875" style="22" customWidth="1"/>
    <col min="527" max="527" width="14.28515625" style="22" customWidth="1"/>
    <col min="528" max="528" width="7.85546875" style="22" customWidth="1"/>
    <col min="529" max="773" width="11.42578125" style="22"/>
    <col min="774" max="774" width="16" style="22" customWidth="1"/>
    <col min="775" max="781" width="17.5703125" style="22" customWidth="1"/>
    <col min="782" max="782" width="7.85546875" style="22" customWidth="1"/>
    <col min="783" max="783" width="14.28515625" style="22" customWidth="1"/>
    <col min="784" max="784" width="7.85546875" style="22" customWidth="1"/>
    <col min="785" max="1029" width="11.42578125" style="22"/>
    <col min="1030" max="1030" width="16" style="22" customWidth="1"/>
    <col min="1031" max="1037" width="17.5703125" style="22" customWidth="1"/>
    <col min="1038" max="1038" width="7.85546875" style="22" customWidth="1"/>
    <col min="1039" max="1039" width="14.28515625" style="22" customWidth="1"/>
    <col min="1040" max="1040" width="7.85546875" style="22" customWidth="1"/>
    <col min="1041" max="1285" width="11.42578125" style="22"/>
    <col min="1286" max="1286" width="16" style="22" customWidth="1"/>
    <col min="1287" max="1293" width="17.5703125" style="22" customWidth="1"/>
    <col min="1294" max="1294" width="7.85546875" style="22" customWidth="1"/>
    <col min="1295" max="1295" width="14.28515625" style="22" customWidth="1"/>
    <col min="1296" max="1296" width="7.85546875" style="22" customWidth="1"/>
    <col min="1297" max="1541" width="11.42578125" style="22"/>
    <col min="1542" max="1542" width="16" style="22" customWidth="1"/>
    <col min="1543" max="1549" width="17.5703125" style="22" customWidth="1"/>
    <col min="1550" max="1550" width="7.85546875" style="22" customWidth="1"/>
    <col min="1551" max="1551" width="14.28515625" style="22" customWidth="1"/>
    <col min="1552" max="1552" width="7.85546875" style="22" customWidth="1"/>
    <col min="1553" max="1797" width="11.42578125" style="22"/>
    <col min="1798" max="1798" width="16" style="22" customWidth="1"/>
    <col min="1799" max="1805" width="17.5703125" style="22" customWidth="1"/>
    <col min="1806" max="1806" width="7.85546875" style="22" customWidth="1"/>
    <col min="1807" max="1807" width="14.28515625" style="22" customWidth="1"/>
    <col min="1808" max="1808" width="7.85546875" style="22" customWidth="1"/>
    <col min="1809" max="2053" width="11.42578125" style="22"/>
    <col min="2054" max="2054" width="16" style="22" customWidth="1"/>
    <col min="2055" max="2061" width="17.5703125" style="22" customWidth="1"/>
    <col min="2062" max="2062" width="7.85546875" style="22" customWidth="1"/>
    <col min="2063" max="2063" width="14.28515625" style="22" customWidth="1"/>
    <col min="2064" max="2064" width="7.85546875" style="22" customWidth="1"/>
    <col min="2065" max="2309" width="11.42578125" style="22"/>
    <col min="2310" max="2310" width="16" style="22" customWidth="1"/>
    <col min="2311" max="2317" width="17.5703125" style="22" customWidth="1"/>
    <col min="2318" max="2318" width="7.85546875" style="22" customWidth="1"/>
    <col min="2319" max="2319" width="14.28515625" style="22" customWidth="1"/>
    <col min="2320" max="2320" width="7.85546875" style="22" customWidth="1"/>
    <col min="2321" max="2565" width="11.42578125" style="22"/>
    <col min="2566" max="2566" width="16" style="22" customWidth="1"/>
    <col min="2567" max="2573" width="17.5703125" style="22" customWidth="1"/>
    <col min="2574" max="2574" width="7.85546875" style="22" customWidth="1"/>
    <col min="2575" max="2575" width="14.28515625" style="22" customWidth="1"/>
    <col min="2576" max="2576" width="7.85546875" style="22" customWidth="1"/>
    <col min="2577" max="2821" width="11.42578125" style="22"/>
    <col min="2822" max="2822" width="16" style="22" customWidth="1"/>
    <col min="2823" max="2829" width="17.5703125" style="22" customWidth="1"/>
    <col min="2830" max="2830" width="7.85546875" style="22" customWidth="1"/>
    <col min="2831" max="2831" width="14.28515625" style="22" customWidth="1"/>
    <col min="2832" max="2832" width="7.85546875" style="22" customWidth="1"/>
    <col min="2833" max="3077" width="11.42578125" style="22"/>
    <col min="3078" max="3078" width="16" style="22" customWidth="1"/>
    <col min="3079" max="3085" width="17.5703125" style="22" customWidth="1"/>
    <col min="3086" max="3086" width="7.85546875" style="22" customWidth="1"/>
    <col min="3087" max="3087" width="14.28515625" style="22" customWidth="1"/>
    <col min="3088" max="3088" width="7.85546875" style="22" customWidth="1"/>
    <col min="3089" max="3333" width="11.42578125" style="22"/>
    <col min="3334" max="3334" width="16" style="22" customWidth="1"/>
    <col min="3335" max="3341" width="17.5703125" style="22" customWidth="1"/>
    <col min="3342" max="3342" width="7.85546875" style="22" customWidth="1"/>
    <col min="3343" max="3343" width="14.28515625" style="22" customWidth="1"/>
    <col min="3344" max="3344" width="7.85546875" style="22" customWidth="1"/>
    <col min="3345" max="3589" width="11.42578125" style="22"/>
    <col min="3590" max="3590" width="16" style="22" customWidth="1"/>
    <col min="3591" max="3597" width="17.5703125" style="22" customWidth="1"/>
    <col min="3598" max="3598" width="7.85546875" style="22" customWidth="1"/>
    <col min="3599" max="3599" width="14.28515625" style="22" customWidth="1"/>
    <col min="3600" max="3600" width="7.85546875" style="22" customWidth="1"/>
    <col min="3601" max="3845" width="11.42578125" style="22"/>
    <col min="3846" max="3846" width="16" style="22" customWidth="1"/>
    <col min="3847" max="3853" width="17.5703125" style="22" customWidth="1"/>
    <col min="3854" max="3854" width="7.85546875" style="22" customWidth="1"/>
    <col min="3855" max="3855" width="14.28515625" style="22" customWidth="1"/>
    <col min="3856" max="3856" width="7.85546875" style="22" customWidth="1"/>
    <col min="3857" max="4101" width="11.42578125" style="22"/>
    <col min="4102" max="4102" width="16" style="22" customWidth="1"/>
    <col min="4103" max="4109" width="17.5703125" style="22" customWidth="1"/>
    <col min="4110" max="4110" width="7.85546875" style="22" customWidth="1"/>
    <col min="4111" max="4111" width="14.28515625" style="22" customWidth="1"/>
    <col min="4112" max="4112" width="7.85546875" style="22" customWidth="1"/>
    <col min="4113" max="4357" width="11.42578125" style="22"/>
    <col min="4358" max="4358" width="16" style="22" customWidth="1"/>
    <col min="4359" max="4365" width="17.5703125" style="22" customWidth="1"/>
    <col min="4366" max="4366" width="7.85546875" style="22" customWidth="1"/>
    <col min="4367" max="4367" width="14.28515625" style="22" customWidth="1"/>
    <col min="4368" max="4368" width="7.85546875" style="22" customWidth="1"/>
    <col min="4369" max="4613" width="11.42578125" style="22"/>
    <col min="4614" max="4614" width="16" style="22" customWidth="1"/>
    <col min="4615" max="4621" width="17.5703125" style="22" customWidth="1"/>
    <col min="4622" max="4622" width="7.85546875" style="22" customWidth="1"/>
    <col min="4623" max="4623" width="14.28515625" style="22" customWidth="1"/>
    <col min="4624" max="4624" width="7.85546875" style="22" customWidth="1"/>
    <col min="4625" max="4869" width="11.42578125" style="22"/>
    <col min="4870" max="4870" width="16" style="22" customWidth="1"/>
    <col min="4871" max="4877" width="17.5703125" style="22" customWidth="1"/>
    <col min="4878" max="4878" width="7.85546875" style="22" customWidth="1"/>
    <col min="4879" max="4879" width="14.28515625" style="22" customWidth="1"/>
    <col min="4880" max="4880" width="7.85546875" style="22" customWidth="1"/>
    <col min="4881" max="5125" width="11.42578125" style="22"/>
    <col min="5126" max="5126" width="16" style="22" customWidth="1"/>
    <col min="5127" max="5133" width="17.5703125" style="22" customWidth="1"/>
    <col min="5134" max="5134" width="7.85546875" style="22" customWidth="1"/>
    <col min="5135" max="5135" width="14.28515625" style="22" customWidth="1"/>
    <col min="5136" max="5136" width="7.85546875" style="22" customWidth="1"/>
    <col min="5137" max="5381" width="11.42578125" style="22"/>
    <col min="5382" max="5382" width="16" style="22" customWidth="1"/>
    <col min="5383" max="5389" width="17.5703125" style="22" customWidth="1"/>
    <col min="5390" max="5390" width="7.85546875" style="22" customWidth="1"/>
    <col min="5391" max="5391" width="14.28515625" style="22" customWidth="1"/>
    <col min="5392" max="5392" width="7.85546875" style="22" customWidth="1"/>
    <col min="5393" max="5637" width="11.42578125" style="22"/>
    <col min="5638" max="5638" width="16" style="22" customWidth="1"/>
    <col min="5639" max="5645" width="17.5703125" style="22" customWidth="1"/>
    <col min="5646" max="5646" width="7.85546875" style="22" customWidth="1"/>
    <col min="5647" max="5647" width="14.28515625" style="22" customWidth="1"/>
    <col min="5648" max="5648" width="7.85546875" style="22" customWidth="1"/>
    <col min="5649" max="5893" width="11.42578125" style="22"/>
    <col min="5894" max="5894" width="16" style="22" customWidth="1"/>
    <col min="5895" max="5901" width="17.5703125" style="22" customWidth="1"/>
    <col min="5902" max="5902" width="7.85546875" style="22" customWidth="1"/>
    <col min="5903" max="5903" width="14.28515625" style="22" customWidth="1"/>
    <col min="5904" max="5904" width="7.85546875" style="22" customWidth="1"/>
    <col min="5905" max="6149" width="11.42578125" style="22"/>
    <col min="6150" max="6150" width="16" style="22" customWidth="1"/>
    <col min="6151" max="6157" width="17.5703125" style="22" customWidth="1"/>
    <col min="6158" max="6158" width="7.85546875" style="22" customWidth="1"/>
    <col min="6159" max="6159" width="14.28515625" style="22" customWidth="1"/>
    <col min="6160" max="6160" width="7.85546875" style="22" customWidth="1"/>
    <col min="6161" max="6405" width="11.42578125" style="22"/>
    <col min="6406" max="6406" width="16" style="22" customWidth="1"/>
    <col min="6407" max="6413" width="17.5703125" style="22" customWidth="1"/>
    <col min="6414" max="6414" width="7.85546875" style="22" customWidth="1"/>
    <col min="6415" max="6415" width="14.28515625" style="22" customWidth="1"/>
    <col min="6416" max="6416" width="7.85546875" style="22" customWidth="1"/>
    <col min="6417" max="6661" width="11.42578125" style="22"/>
    <col min="6662" max="6662" width="16" style="22" customWidth="1"/>
    <col min="6663" max="6669" width="17.5703125" style="22" customWidth="1"/>
    <col min="6670" max="6670" width="7.85546875" style="22" customWidth="1"/>
    <col min="6671" max="6671" width="14.28515625" style="22" customWidth="1"/>
    <col min="6672" max="6672" width="7.85546875" style="22" customWidth="1"/>
    <col min="6673" max="6917" width="11.42578125" style="22"/>
    <col min="6918" max="6918" width="16" style="22" customWidth="1"/>
    <col min="6919" max="6925" width="17.5703125" style="22" customWidth="1"/>
    <col min="6926" max="6926" width="7.85546875" style="22" customWidth="1"/>
    <col min="6927" max="6927" width="14.28515625" style="22" customWidth="1"/>
    <col min="6928" max="6928" width="7.85546875" style="22" customWidth="1"/>
    <col min="6929" max="7173" width="11.42578125" style="22"/>
    <col min="7174" max="7174" width="16" style="22" customWidth="1"/>
    <col min="7175" max="7181" width="17.5703125" style="22" customWidth="1"/>
    <col min="7182" max="7182" width="7.85546875" style="22" customWidth="1"/>
    <col min="7183" max="7183" width="14.28515625" style="22" customWidth="1"/>
    <col min="7184" max="7184" width="7.85546875" style="22" customWidth="1"/>
    <col min="7185" max="7429" width="11.42578125" style="22"/>
    <col min="7430" max="7430" width="16" style="22" customWidth="1"/>
    <col min="7431" max="7437" width="17.5703125" style="22" customWidth="1"/>
    <col min="7438" max="7438" width="7.85546875" style="22" customWidth="1"/>
    <col min="7439" max="7439" width="14.28515625" style="22" customWidth="1"/>
    <col min="7440" max="7440" width="7.85546875" style="22" customWidth="1"/>
    <col min="7441" max="7685" width="11.42578125" style="22"/>
    <col min="7686" max="7686" width="16" style="22" customWidth="1"/>
    <col min="7687" max="7693" width="17.5703125" style="22" customWidth="1"/>
    <col min="7694" max="7694" width="7.85546875" style="22" customWidth="1"/>
    <col min="7695" max="7695" width="14.28515625" style="22" customWidth="1"/>
    <col min="7696" max="7696" width="7.85546875" style="22" customWidth="1"/>
    <col min="7697" max="7941" width="11.42578125" style="22"/>
    <col min="7942" max="7942" width="16" style="22" customWidth="1"/>
    <col min="7943" max="7949" width="17.5703125" style="22" customWidth="1"/>
    <col min="7950" max="7950" width="7.85546875" style="22" customWidth="1"/>
    <col min="7951" max="7951" width="14.28515625" style="22" customWidth="1"/>
    <col min="7952" max="7952" width="7.85546875" style="22" customWidth="1"/>
    <col min="7953" max="8197" width="11.42578125" style="22"/>
    <col min="8198" max="8198" width="16" style="22" customWidth="1"/>
    <col min="8199" max="8205" width="17.5703125" style="22" customWidth="1"/>
    <col min="8206" max="8206" width="7.85546875" style="22" customWidth="1"/>
    <col min="8207" max="8207" width="14.28515625" style="22" customWidth="1"/>
    <col min="8208" max="8208" width="7.85546875" style="22" customWidth="1"/>
    <col min="8209" max="8453" width="11.42578125" style="22"/>
    <col min="8454" max="8454" width="16" style="22" customWidth="1"/>
    <col min="8455" max="8461" width="17.5703125" style="22" customWidth="1"/>
    <col min="8462" max="8462" width="7.85546875" style="22" customWidth="1"/>
    <col min="8463" max="8463" width="14.28515625" style="22" customWidth="1"/>
    <col min="8464" max="8464" width="7.85546875" style="22" customWidth="1"/>
    <col min="8465" max="8709" width="11.42578125" style="22"/>
    <col min="8710" max="8710" width="16" style="22" customWidth="1"/>
    <col min="8711" max="8717" width="17.5703125" style="22" customWidth="1"/>
    <col min="8718" max="8718" width="7.85546875" style="22" customWidth="1"/>
    <col min="8719" max="8719" width="14.28515625" style="22" customWidth="1"/>
    <col min="8720" max="8720" width="7.85546875" style="22" customWidth="1"/>
    <col min="8721" max="8965" width="11.42578125" style="22"/>
    <col min="8966" max="8966" width="16" style="22" customWidth="1"/>
    <col min="8967" max="8973" width="17.5703125" style="22" customWidth="1"/>
    <col min="8974" max="8974" width="7.85546875" style="22" customWidth="1"/>
    <col min="8975" max="8975" width="14.28515625" style="22" customWidth="1"/>
    <col min="8976" max="8976" width="7.85546875" style="22" customWidth="1"/>
    <col min="8977" max="9221" width="11.42578125" style="22"/>
    <col min="9222" max="9222" width="16" style="22" customWidth="1"/>
    <col min="9223" max="9229" width="17.5703125" style="22" customWidth="1"/>
    <col min="9230" max="9230" width="7.85546875" style="22" customWidth="1"/>
    <col min="9231" max="9231" width="14.28515625" style="22" customWidth="1"/>
    <col min="9232" max="9232" width="7.85546875" style="22" customWidth="1"/>
    <col min="9233" max="9477" width="11.42578125" style="22"/>
    <col min="9478" max="9478" width="16" style="22" customWidth="1"/>
    <col min="9479" max="9485" width="17.5703125" style="22" customWidth="1"/>
    <col min="9486" max="9486" width="7.85546875" style="22" customWidth="1"/>
    <col min="9487" max="9487" width="14.28515625" style="22" customWidth="1"/>
    <col min="9488" max="9488" width="7.85546875" style="22" customWidth="1"/>
    <col min="9489" max="9733" width="11.42578125" style="22"/>
    <col min="9734" max="9734" width="16" style="22" customWidth="1"/>
    <col min="9735" max="9741" width="17.5703125" style="22" customWidth="1"/>
    <col min="9742" max="9742" width="7.85546875" style="22" customWidth="1"/>
    <col min="9743" max="9743" width="14.28515625" style="22" customWidth="1"/>
    <col min="9744" max="9744" width="7.85546875" style="22" customWidth="1"/>
    <col min="9745" max="9989" width="11.42578125" style="22"/>
    <col min="9990" max="9990" width="16" style="22" customWidth="1"/>
    <col min="9991" max="9997" width="17.5703125" style="22" customWidth="1"/>
    <col min="9998" max="9998" width="7.85546875" style="22" customWidth="1"/>
    <col min="9999" max="9999" width="14.28515625" style="22" customWidth="1"/>
    <col min="10000" max="10000" width="7.85546875" style="22" customWidth="1"/>
    <col min="10001" max="10245" width="11.42578125" style="22"/>
    <col min="10246" max="10246" width="16" style="22" customWidth="1"/>
    <col min="10247" max="10253" width="17.5703125" style="22" customWidth="1"/>
    <col min="10254" max="10254" width="7.85546875" style="22" customWidth="1"/>
    <col min="10255" max="10255" width="14.28515625" style="22" customWidth="1"/>
    <col min="10256" max="10256" width="7.85546875" style="22" customWidth="1"/>
    <col min="10257" max="10501" width="11.42578125" style="22"/>
    <col min="10502" max="10502" width="16" style="22" customWidth="1"/>
    <col min="10503" max="10509" width="17.5703125" style="22" customWidth="1"/>
    <col min="10510" max="10510" width="7.85546875" style="22" customWidth="1"/>
    <col min="10511" max="10511" width="14.28515625" style="22" customWidth="1"/>
    <col min="10512" max="10512" width="7.85546875" style="22" customWidth="1"/>
    <col min="10513" max="10757" width="11.42578125" style="22"/>
    <col min="10758" max="10758" width="16" style="22" customWidth="1"/>
    <col min="10759" max="10765" width="17.5703125" style="22" customWidth="1"/>
    <col min="10766" max="10766" width="7.85546875" style="22" customWidth="1"/>
    <col min="10767" max="10767" width="14.28515625" style="22" customWidth="1"/>
    <col min="10768" max="10768" width="7.85546875" style="22" customWidth="1"/>
    <col min="10769" max="11013" width="11.42578125" style="22"/>
    <col min="11014" max="11014" width="16" style="22" customWidth="1"/>
    <col min="11015" max="11021" width="17.5703125" style="22" customWidth="1"/>
    <col min="11022" max="11022" width="7.85546875" style="22" customWidth="1"/>
    <col min="11023" max="11023" width="14.28515625" style="22" customWidth="1"/>
    <col min="11024" max="11024" width="7.85546875" style="22" customWidth="1"/>
    <col min="11025" max="11269" width="11.42578125" style="22"/>
    <col min="11270" max="11270" width="16" style="22" customWidth="1"/>
    <col min="11271" max="11277" width="17.5703125" style="22" customWidth="1"/>
    <col min="11278" max="11278" width="7.85546875" style="22" customWidth="1"/>
    <col min="11279" max="11279" width="14.28515625" style="22" customWidth="1"/>
    <col min="11280" max="11280" width="7.85546875" style="22" customWidth="1"/>
    <col min="11281" max="11525" width="11.42578125" style="22"/>
    <col min="11526" max="11526" width="16" style="22" customWidth="1"/>
    <col min="11527" max="11533" width="17.5703125" style="22" customWidth="1"/>
    <col min="11534" max="11534" width="7.85546875" style="22" customWidth="1"/>
    <col min="11535" max="11535" width="14.28515625" style="22" customWidth="1"/>
    <col min="11536" max="11536" width="7.85546875" style="22" customWidth="1"/>
    <col min="11537" max="11781" width="11.42578125" style="22"/>
    <col min="11782" max="11782" width="16" style="22" customWidth="1"/>
    <col min="11783" max="11789" width="17.5703125" style="22" customWidth="1"/>
    <col min="11790" max="11790" width="7.85546875" style="22" customWidth="1"/>
    <col min="11791" max="11791" width="14.28515625" style="22" customWidth="1"/>
    <col min="11792" max="11792" width="7.85546875" style="22" customWidth="1"/>
    <col min="11793" max="12037" width="11.42578125" style="22"/>
    <col min="12038" max="12038" width="16" style="22" customWidth="1"/>
    <col min="12039" max="12045" width="17.5703125" style="22" customWidth="1"/>
    <col min="12046" max="12046" width="7.85546875" style="22" customWidth="1"/>
    <col min="12047" max="12047" width="14.28515625" style="22" customWidth="1"/>
    <col min="12048" max="12048" width="7.85546875" style="22" customWidth="1"/>
    <col min="12049" max="12293" width="11.42578125" style="22"/>
    <col min="12294" max="12294" width="16" style="22" customWidth="1"/>
    <col min="12295" max="12301" width="17.5703125" style="22" customWidth="1"/>
    <col min="12302" max="12302" width="7.85546875" style="22" customWidth="1"/>
    <col min="12303" max="12303" width="14.28515625" style="22" customWidth="1"/>
    <col min="12304" max="12304" width="7.85546875" style="22" customWidth="1"/>
    <col min="12305" max="12549" width="11.42578125" style="22"/>
    <col min="12550" max="12550" width="16" style="22" customWidth="1"/>
    <col min="12551" max="12557" width="17.5703125" style="22" customWidth="1"/>
    <col min="12558" max="12558" width="7.85546875" style="22" customWidth="1"/>
    <col min="12559" max="12559" width="14.28515625" style="22" customWidth="1"/>
    <col min="12560" max="12560" width="7.85546875" style="22" customWidth="1"/>
    <col min="12561" max="12805" width="11.42578125" style="22"/>
    <col min="12806" max="12806" width="16" style="22" customWidth="1"/>
    <col min="12807" max="12813" width="17.5703125" style="22" customWidth="1"/>
    <col min="12814" max="12814" width="7.85546875" style="22" customWidth="1"/>
    <col min="12815" max="12815" width="14.28515625" style="22" customWidth="1"/>
    <col min="12816" max="12816" width="7.85546875" style="22" customWidth="1"/>
    <col min="12817" max="13061" width="11.42578125" style="22"/>
    <col min="13062" max="13062" width="16" style="22" customWidth="1"/>
    <col min="13063" max="13069" width="17.5703125" style="22" customWidth="1"/>
    <col min="13070" max="13070" width="7.85546875" style="22" customWidth="1"/>
    <col min="13071" max="13071" width="14.28515625" style="22" customWidth="1"/>
    <col min="13072" max="13072" width="7.85546875" style="22" customWidth="1"/>
    <col min="13073" max="13317" width="11.42578125" style="22"/>
    <col min="13318" max="13318" width="16" style="22" customWidth="1"/>
    <col min="13319" max="13325" width="17.5703125" style="22" customWidth="1"/>
    <col min="13326" max="13326" width="7.85546875" style="22" customWidth="1"/>
    <col min="13327" max="13327" width="14.28515625" style="22" customWidth="1"/>
    <col min="13328" max="13328" width="7.85546875" style="22" customWidth="1"/>
    <col min="13329" max="13573" width="11.42578125" style="22"/>
    <col min="13574" max="13574" width="16" style="22" customWidth="1"/>
    <col min="13575" max="13581" width="17.5703125" style="22" customWidth="1"/>
    <col min="13582" max="13582" width="7.85546875" style="22" customWidth="1"/>
    <col min="13583" max="13583" width="14.28515625" style="22" customWidth="1"/>
    <col min="13584" max="13584" width="7.85546875" style="22" customWidth="1"/>
    <col min="13585" max="13829" width="11.42578125" style="22"/>
    <col min="13830" max="13830" width="16" style="22" customWidth="1"/>
    <col min="13831" max="13837" width="17.5703125" style="22" customWidth="1"/>
    <col min="13838" max="13838" width="7.85546875" style="22" customWidth="1"/>
    <col min="13839" max="13839" width="14.28515625" style="22" customWidth="1"/>
    <col min="13840" max="13840" width="7.85546875" style="22" customWidth="1"/>
    <col min="13841" max="14085" width="11.42578125" style="22"/>
    <col min="14086" max="14086" width="16" style="22" customWidth="1"/>
    <col min="14087" max="14093" width="17.5703125" style="22" customWidth="1"/>
    <col min="14094" max="14094" width="7.85546875" style="22" customWidth="1"/>
    <col min="14095" max="14095" width="14.28515625" style="22" customWidth="1"/>
    <col min="14096" max="14096" width="7.85546875" style="22" customWidth="1"/>
    <col min="14097" max="14341" width="11.42578125" style="22"/>
    <col min="14342" max="14342" width="16" style="22" customWidth="1"/>
    <col min="14343" max="14349" width="17.5703125" style="22" customWidth="1"/>
    <col min="14350" max="14350" width="7.85546875" style="22" customWidth="1"/>
    <col min="14351" max="14351" width="14.28515625" style="22" customWidth="1"/>
    <col min="14352" max="14352" width="7.85546875" style="22" customWidth="1"/>
    <col min="14353" max="14597" width="11.42578125" style="22"/>
    <col min="14598" max="14598" width="16" style="22" customWidth="1"/>
    <col min="14599" max="14605" width="17.5703125" style="22" customWidth="1"/>
    <col min="14606" max="14606" width="7.85546875" style="22" customWidth="1"/>
    <col min="14607" max="14607" width="14.28515625" style="22" customWidth="1"/>
    <col min="14608" max="14608" width="7.85546875" style="22" customWidth="1"/>
    <col min="14609" max="14853" width="11.42578125" style="22"/>
    <col min="14854" max="14854" width="16" style="22" customWidth="1"/>
    <col min="14855" max="14861" width="17.5703125" style="22" customWidth="1"/>
    <col min="14862" max="14862" width="7.85546875" style="22" customWidth="1"/>
    <col min="14863" max="14863" width="14.28515625" style="22" customWidth="1"/>
    <col min="14864" max="14864" width="7.85546875" style="22" customWidth="1"/>
    <col min="14865" max="15109" width="11.42578125" style="22"/>
    <col min="15110" max="15110" width="16" style="22" customWidth="1"/>
    <col min="15111" max="15117" width="17.5703125" style="22" customWidth="1"/>
    <col min="15118" max="15118" width="7.85546875" style="22" customWidth="1"/>
    <col min="15119" max="15119" width="14.28515625" style="22" customWidth="1"/>
    <col min="15120" max="15120" width="7.85546875" style="22" customWidth="1"/>
    <col min="15121" max="15365" width="11.42578125" style="22"/>
    <col min="15366" max="15366" width="16" style="22" customWidth="1"/>
    <col min="15367" max="15373" width="17.5703125" style="22" customWidth="1"/>
    <col min="15374" max="15374" width="7.85546875" style="22" customWidth="1"/>
    <col min="15375" max="15375" width="14.28515625" style="22" customWidth="1"/>
    <col min="15376" max="15376" width="7.85546875" style="22" customWidth="1"/>
    <col min="15377" max="15621" width="11.42578125" style="22"/>
    <col min="15622" max="15622" width="16" style="22" customWidth="1"/>
    <col min="15623" max="15629" width="17.5703125" style="22" customWidth="1"/>
    <col min="15630" max="15630" width="7.85546875" style="22" customWidth="1"/>
    <col min="15631" max="15631" width="14.28515625" style="22" customWidth="1"/>
    <col min="15632" max="15632" width="7.85546875" style="22" customWidth="1"/>
    <col min="15633" max="15877" width="11.42578125" style="22"/>
    <col min="15878" max="15878" width="16" style="22" customWidth="1"/>
    <col min="15879" max="15885" width="17.5703125" style="22" customWidth="1"/>
    <col min="15886" max="15886" width="7.85546875" style="22" customWidth="1"/>
    <col min="15887" max="15887" width="14.28515625" style="22" customWidth="1"/>
    <col min="15888" max="15888" width="7.85546875" style="22" customWidth="1"/>
    <col min="15889" max="16133" width="11.42578125" style="22"/>
    <col min="16134" max="16134" width="16" style="22" customWidth="1"/>
    <col min="16135" max="16141" width="17.5703125" style="22" customWidth="1"/>
    <col min="16142" max="16142" width="7.85546875" style="22" customWidth="1"/>
    <col min="16143" max="16143" width="14.28515625" style="22" customWidth="1"/>
    <col min="16144" max="16144" width="7.85546875" style="22" customWidth="1"/>
    <col min="16145" max="16384" width="11.42578125" style="22"/>
  </cols>
  <sheetData>
    <row r="1" spans="1:13" ht="24" customHeight="1" x14ac:dyDescent="0.2">
      <c r="A1" s="321" t="s">
        <v>67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</row>
    <row r="2" spans="1:13" s="14" customFormat="1" ht="13.5" thickBot="1" x14ac:dyDescent="0.25">
      <c r="A2" s="76"/>
      <c r="M2" s="77" t="s">
        <v>14</v>
      </c>
    </row>
    <row r="3" spans="1:13" s="14" customFormat="1" ht="26.25" customHeight="1" thickBot="1" x14ac:dyDescent="0.25">
      <c r="A3" s="78" t="s">
        <v>15</v>
      </c>
      <c r="B3" s="333" t="s">
        <v>19</v>
      </c>
      <c r="C3" s="334"/>
      <c r="D3" s="335"/>
      <c r="E3" s="335"/>
      <c r="F3" s="335"/>
      <c r="G3" s="335"/>
      <c r="H3" s="335"/>
      <c r="I3" s="335"/>
      <c r="J3" s="335"/>
      <c r="K3" s="335"/>
      <c r="L3" s="335"/>
      <c r="M3" s="336"/>
    </row>
    <row r="4" spans="1:13" s="14" customFormat="1" ht="73.5" customHeight="1" thickBot="1" x14ac:dyDescent="0.25">
      <c r="A4" s="79" t="s">
        <v>16</v>
      </c>
      <c r="B4" s="80" t="s">
        <v>57</v>
      </c>
      <c r="C4" s="81" t="s">
        <v>68</v>
      </c>
      <c r="D4" s="82" t="s">
        <v>58</v>
      </c>
      <c r="E4" s="81" t="s">
        <v>69</v>
      </c>
      <c r="F4" s="82" t="s">
        <v>59</v>
      </c>
      <c r="G4" s="81" t="s">
        <v>70</v>
      </c>
      <c r="H4" s="82" t="s">
        <v>60</v>
      </c>
      <c r="I4" s="81" t="s">
        <v>71</v>
      </c>
      <c r="J4" s="82" t="s">
        <v>61</v>
      </c>
      <c r="K4" s="81" t="s">
        <v>72</v>
      </c>
      <c r="L4" s="83" t="s">
        <v>17</v>
      </c>
      <c r="M4" s="84" t="s">
        <v>2</v>
      </c>
    </row>
    <row r="5" spans="1:13" s="14" customFormat="1" ht="12.75" customHeight="1" x14ac:dyDescent="0.2">
      <c r="A5" s="85">
        <v>636</v>
      </c>
      <c r="B5" s="86"/>
      <c r="C5" s="87"/>
      <c r="D5" s="88"/>
      <c r="E5" s="89"/>
      <c r="F5" s="90"/>
      <c r="G5" s="91"/>
      <c r="H5" s="92"/>
      <c r="I5" s="93"/>
      <c r="J5" s="92"/>
      <c r="K5" s="94"/>
      <c r="L5" s="95"/>
      <c r="M5" s="96"/>
    </row>
    <row r="6" spans="1:13" s="14" customFormat="1" ht="12.75" customHeight="1" x14ac:dyDescent="0.2">
      <c r="A6" s="97">
        <v>63622</v>
      </c>
      <c r="B6" s="98"/>
      <c r="C6" s="99"/>
      <c r="D6" s="100"/>
      <c r="E6" s="101"/>
      <c r="F6" s="102"/>
      <c r="G6" s="103"/>
      <c r="H6" s="104">
        <v>20000</v>
      </c>
      <c r="I6" s="105">
        <v>20000</v>
      </c>
      <c r="J6" s="104"/>
      <c r="K6" s="106"/>
      <c r="L6" s="107"/>
      <c r="M6" s="108"/>
    </row>
    <row r="7" spans="1:13" s="14" customFormat="1" ht="12.75" customHeight="1" x14ac:dyDescent="0.2">
      <c r="A7" s="97">
        <v>63623</v>
      </c>
      <c r="B7" s="98"/>
      <c r="C7" s="99"/>
      <c r="D7" s="100"/>
      <c r="E7" s="101"/>
      <c r="F7" s="102"/>
      <c r="G7" s="103"/>
      <c r="H7" s="104">
        <v>5000</v>
      </c>
      <c r="I7" s="105">
        <v>5000</v>
      </c>
      <c r="J7" s="104"/>
      <c r="K7" s="106"/>
      <c r="L7" s="107"/>
      <c r="M7" s="108"/>
    </row>
    <row r="8" spans="1:13" s="14" customFormat="1" x14ac:dyDescent="0.2">
      <c r="A8" s="109">
        <v>641</v>
      </c>
      <c r="B8" s="110"/>
      <c r="C8" s="111"/>
      <c r="D8" s="112"/>
      <c r="E8" s="101"/>
      <c r="F8" s="110"/>
      <c r="G8" s="113"/>
      <c r="H8" s="114"/>
      <c r="I8" s="113"/>
      <c r="J8" s="114"/>
      <c r="K8" s="115"/>
      <c r="L8" s="112"/>
      <c r="M8" s="116"/>
    </row>
    <row r="9" spans="1:13" s="14" customFormat="1" x14ac:dyDescent="0.2">
      <c r="A9" s="117">
        <v>64132</v>
      </c>
      <c r="B9" s="110"/>
      <c r="C9" s="111"/>
      <c r="D9" s="112">
        <v>0.87</v>
      </c>
      <c r="E9" s="101">
        <v>2.09</v>
      </c>
      <c r="F9" s="110"/>
      <c r="G9" s="113"/>
      <c r="H9" s="114"/>
      <c r="I9" s="113"/>
      <c r="J9" s="114"/>
      <c r="K9" s="115"/>
      <c r="L9" s="112"/>
      <c r="M9" s="116"/>
    </row>
    <row r="10" spans="1:13" s="14" customFormat="1" x14ac:dyDescent="0.2">
      <c r="A10" s="109">
        <v>652</v>
      </c>
      <c r="B10" s="110"/>
      <c r="C10" s="111"/>
      <c r="D10" s="112"/>
      <c r="E10" s="101"/>
      <c r="F10" s="110"/>
      <c r="G10" s="113"/>
      <c r="H10" s="114"/>
      <c r="I10" s="113"/>
      <c r="J10" s="114"/>
      <c r="K10" s="115"/>
      <c r="L10" s="112"/>
      <c r="M10" s="116"/>
    </row>
    <row r="11" spans="1:13" s="14" customFormat="1" x14ac:dyDescent="0.2">
      <c r="A11" s="117">
        <v>65269</v>
      </c>
      <c r="B11" s="110"/>
      <c r="C11" s="111"/>
      <c r="D11" s="112"/>
      <c r="E11" s="101"/>
      <c r="F11" s="110">
        <v>16500</v>
      </c>
      <c r="G11" s="113">
        <v>12370.5</v>
      </c>
      <c r="H11" s="114"/>
      <c r="I11" s="113"/>
      <c r="J11" s="114"/>
      <c r="K11" s="115"/>
      <c r="L11" s="112"/>
      <c r="M11" s="116"/>
    </row>
    <row r="12" spans="1:13" s="14" customFormat="1" x14ac:dyDescent="0.2">
      <c r="A12" s="109">
        <v>661</v>
      </c>
      <c r="B12" s="110"/>
      <c r="C12" s="111"/>
      <c r="D12" s="112"/>
      <c r="E12" s="101"/>
      <c r="F12" s="110"/>
      <c r="G12" s="113"/>
      <c r="H12" s="114"/>
      <c r="I12" s="113"/>
      <c r="J12" s="114"/>
      <c r="K12" s="115"/>
      <c r="L12" s="112"/>
      <c r="M12" s="116"/>
    </row>
    <row r="13" spans="1:13" s="14" customFormat="1" x14ac:dyDescent="0.2">
      <c r="A13" s="117">
        <v>66151</v>
      </c>
      <c r="B13" s="110"/>
      <c r="C13" s="111"/>
      <c r="D13" s="112">
        <v>137040</v>
      </c>
      <c r="E13" s="101">
        <v>153900</v>
      </c>
      <c r="F13" s="110"/>
      <c r="G13" s="113"/>
      <c r="H13" s="114"/>
      <c r="I13" s="113"/>
      <c r="J13" s="114"/>
      <c r="K13" s="115"/>
      <c r="L13" s="112"/>
      <c r="M13" s="116"/>
    </row>
    <row r="14" spans="1:13" s="14" customFormat="1" x14ac:dyDescent="0.2">
      <c r="A14" s="109">
        <v>663</v>
      </c>
      <c r="B14" s="110"/>
      <c r="C14" s="111"/>
      <c r="D14" s="112"/>
      <c r="E14" s="101"/>
      <c r="F14" s="110"/>
      <c r="G14" s="113"/>
      <c r="H14" s="114"/>
      <c r="I14" s="113"/>
      <c r="J14" s="114"/>
      <c r="K14" s="115"/>
      <c r="L14" s="112"/>
      <c r="M14" s="116"/>
    </row>
    <row r="15" spans="1:13" s="14" customFormat="1" x14ac:dyDescent="0.2">
      <c r="A15" s="117">
        <v>66324</v>
      </c>
      <c r="B15" s="110"/>
      <c r="C15" s="111"/>
      <c r="D15" s="112"/>
      <c r="E15" s="101"/>
      <c r="F15" s="110"/>
      <c r="G15" s="113"/>
      <c r="H15" s="114"/>
      <c r="I15" s="113"/>
      <c r="J15" s="114">
        <v>2000</v>
      </c>
      <c r="K15" s="115">
        <v>478</v>
      </c>
      <c r="L15" s="112"/>
      <c r="M15" s="116"/>
    </row>
    <row r="16" spans="1:13" s="14" customFormat="1" x14ac:dyDescent="0.2">
      <c r="A16" s="109">
        <v>671</v>
      </c>
      <c r="B16" s="110"/>
      <c r="C16" s="111"/>
      <c r="D16" s="112"/>
      <c r="E16" s="101"/>
      <c r="F16" s="110"/>
      <c r="G16" s="113"/>
      <c r="H16" s="114"/>
      <c r="I16" s="113"/>
      <c r="J16" s="114"/>
      <c r="K16" s="115"/>
      <c r="L16" s="112"/>
      <c r="M16" s="116"/>
    </row>
    <row r="17" spans="1:13" s="14" customFormat="1" x14ac:dyDescent="0.2">
      <c r="A17" s="117">
        <v>67111</v>
      </c>
      <c r="B17" s="110">
        <v>450000</v>
      </c>
      <c r="C17" s="111">
        <v>440041.51</v>
      </c>
      <c r="D17" s="112"/>
      <c r="E17" s="101"/>
      <c r="F17" s="110"/>
      <c r="G17" s="113"/>
      <c r="H17" s="114"/>
      <c r="I17" s="113"/>
      <c r="J17" s="114"/>
      <c r="K17" s="115"/>
      <c r="L17" s="112"/>
      <c r="M17" s="116"/>
    </row>
    <row r="18" spans="1:13" s="14" customFormat="1" x14ac:dyDescent="0.2">
      <c r="A18" s="117">
        <v>67121</v>
      </c>
      <c r="B18" s="118">
        <v>10000</v>
      </c>
      <c r="C18" s="119">
        <v>19958.490000000002</v>
      </c>
      <c r="D18" s="112"/>
      <c r="E18" s="101"/>
      <c r="F18" s="110"/>
      <c r="G18" s="113"/>
      <c r="H18" s="114"/>
      <c r="I18" s="113"/>
      <c r="J18" s="114"/>
      <c r="K18" s="115"/>
      <c r="L18" s="112"/>
      <c r="M18" s="116"/>
    </row>
    <row r="19" spans="1:13" s="14" customFormat="1" x14ac:dyDescent="0.2">
      <c r="A19" s="120">
        <v>922</v>
      </c>
      <c r="B19" s="121">
        <v>21063.01</v>
      </c>
      <c r="C19" s="122">
        <v>21063.01</v>
      </c>
      <c r="D19" s="123">
        <v>19119.55</v>
      </c>
      <c r="E19" s="101">
        <v>19119.55</v>
      </c>
      <c r="F19" s="121">
        <v>3446.31</v>
      </c>
      <c r="G19" s="124">
        <v>3446.31</v>
      </c>
      <c r="H19" s="125"/>
      <c r="I19" s="124"/>
      <c r="J19" s="125"/>
      <c r="K19" s="126"/>
      <c r="L19" s="123"/>
      <c r="M19" s="127"/>
    </row>
    <row r="20" spans="1:13" s="14" customFormat="1" ht="13.5" thickBot="1" x14ac:dyDescent="0.25">
      <c r="A20" s="128"/>
      <c r="B20" s="129"/>
      <c r="C20" s="130"/>
      <c r="D20" s="131"/>
      <c r="E20" s="132"/>
      <c r="F20" s="129"/>
      <c r="G20" s="133"/>
      <c r="H20" s="134"/>
      <c r="I20" s="133"/>
      <c r="J20" s="134"/>
      <c r="K20" s="135"/>
      <c r="L20" s="131"/>
      <c r="M20" s="136"/>
    </row>
    <row r="21" spans="1:13" s="14" customFormat="1" ht="30" customHeight="1" thickBot="1" x14ac:dyDescent="0.25">
      <c r="A21" s="137" t="s">
        <v>18</v>
      </c>
      <c r="B21" s="138">
        <f t="shared" ref="B21:M21" si="0">SUM(B5:B20)</f>
        <v>481063.01</v>
      </c>
      <c r="C21" s="139">
        <f t="shared" si="0"/>
        <v>481063.01</v>
      </c>
      <c r="D21" s="138">
        <f t="shared" si="0"/>
        <v>156160.41999999998</v>
      </c>
      <c r="E21" s="139">
        <f t="shared" si="0"/>
        <v>173021.63999999998</v>
      </c>
      <c r="F21" s="138">
        <f t="shared" si="0"/>
        <v>19946.310000000001</v>
      </c>
      <c r="G21" s="139">
        <f t="shared" si="0"/>
        <v>15816.81</v>
      </c>
      <c r="H21" s="138">
        <f t="shared" si="0"/>
        <v>25000</v>
      </c>
      <c r="I21" s="139">
        <f t="shared" si="0"/>
        <v>25000</v>
      </c>
      <c r="J21" s="138">
        <f t="shared" si="0"/>
        <v>2000</v>
      </c>
      <c r="K21" s="139">
        <f t="shared" si="0"/>
        <v>478</v>
      </c>
      <c r="L21" s="138">
        <f t="shared" si="0"/>
        <v>0</v>
      </c>
      <c r="M21" s="138">
        <f t="shared" si="0"/>
        <v>0</v>
      </c>
    </row>
    <row r="22" spans="1:13" s="14" customFormat="1" ht="56.25" customHeight="1" thickBot="1" x14ac:dyDescent="0.25">
      <c r="A22" s="140" t="s">
        <v>73</v>
      </c>
      <c r="B22" s="337">
        <f>SUM(C21,E21,G21,I21,K21)</f>
        <v>695379.46000000008</v>
      </c>
      <c r="C22" s="338"/>
      <c r="D22" s="338"/>
      <c r="E22" s="338"/>
      <c r="F22" s="338"/>
      <c r="G22" s="338"/>
      <c r="H22" s="338"/>
      <c r="I22" s="338"/>
      <c r="J22" s="338"/>
      <c r="K22" s="338"/>
      <c r="L22" s="338"/>
      <c r="M22" s="339"/>
    </row>
    <row r="23" spans="1:13" ht="64.5" customHeight="1" thickBot="1" x14ac:dyDescent="0.25">
      <c r="A23" s="37"/>
      <c r="B23" s="37"/>
      <c r="C23" s="37"/>
      <c r="D23" s="37"/>
      <c r="E23" s="37"/>
      <c r="F23" s="141"/>
      <c r="G23" s="141"/>
      <c r="H23" s="142"/>
      <c r="I23" s="142"/>
      <c r="M23" s="77"/>
    </row>
    <row r="24" spans="1:13" ht="26.25" customHeight="1" thickBot="1" x14ac:dyDescent="0.25">
      <c r="A24" s="143" t="s">
        <v>15</v>
      </c>
      <c r="B24" s="340" t="s">
        <v>20</v>
      </c>
      <c r="C24" s="341"/>
      <c r="D24" s="341"/>
      <c r="E24" s="341"/>
      <c r="F24" s="341"/>
      <c r="G24" s="341"/>
      <c r="H24" s="342"/>
      <c r="I24" s="144"/>
      <c r="J24" s="144"/>
      <c r="K24" s="144"/>
      <c r="L24" s="144"/>
      <c r="M24" s="144"/>
    </row>
    <row r="25" spans="1:13" ht="79.5" thickBot="1" x14ac:dyDescent="0.25">
      <c r="A25" s="145" t="s">
        <v>16</v>
      </c>
      <c r="B25" s="80" t="s">
        <v>57</v>
      </c>
      <c r="C25" s="82" t="s">
        <v>58</v>
      </c>
      <c r="D25" s="82" t="s">
        <v>59</v>
      </c>
      <c r="E25" s="82" t="s">
        <v>60</v>
      </c>
      <c r="F25" s="82" t="s">
        <v>61</v>
      </c>
      <c r="G25" s="82" t="s">
        <v>17</v>
      </c>
      <c r="H25" s="146" t="s">
        <v>2</v>
      </c>
      <c r="I25" s="147"/>
      <c r="K25" s="147"/>
    </row>
    <row r="26" spans="1:13" x14ac:dyDescent="0.2">
      <c r="A26" s="148">
        <v>63</v>
      </c>
      <c r="B26" s="149"/>
      <c r="C26" s="150"/>
      <c r="D26" s="151"/>
      <c r="E26" s="152">
        <v>25000</v>
      </c>
      <c r="F26" s="152"/>
      <c r="G26" s="153"/>
      <c r="H26" s="154"/>
      <c r="I26" s="155"/>
      <c r="K26" s="155"/>
    </row>
    <row r="27" spans="1:13" x14ac:dyDescent="0.2">
      <c r="A27" s="117">
        <v>64</v>
      </c>
      <c r="B27" s="156"/>
      <c r="C27" s="114">
        <v>10</v>
      </c>
      <c r="D27" s="114"/>
      <c r="E27" s="114"/>
      <c r="F27" s="114"/>
      <c r="G27" s="112"/>
      <c r="H27" s="116"/>
      <c r="I27" s="15"/>
      <c r="K27" s="15"/>
    </row>
    <row r="28" spans="1:13" x14ac:dyDescent="0.2">
      <c r="A28" s="117">
        <v>65</v>
      </c>
      <c r="B28" s="156"/>
      <c r="C28" s="114"/>
      <c r="D28" s="114">
        <v>16000</v>
      </c>
      <c r="E28" s="114"/>
      <c r="F28" s="114"/>
      <c r="G28" s="112"/>
      <c r="H28" s="116"/>
      <c r="I28" s="15"/>
      <c r="K28" s="15"/>
    </row>
    <row r="29" spans="1:13" x14ac:dyDescent="0.2">
      <c r="A29" s="117">
        <v>66</v>
      </c>
      <c r="B29" s="156"/>
      <c r="C29" s="114">
        <v>100000</v>
      </c>
      <c r="D29" s="114"/>
      <c r="E29" s="114"/>
      <c r="F29" s="114">
        <v>2000</v>
      </c>
      <c r="G29" s="112"/>
      <c r="H29" s="116"/>
      <c r="I29" s="15"/>
      <c r="K29" s="15"/>
    </row>
    <row r="30" spans="1:13" ht="14.25" customHeight="1" thickBot="1" x14ac:dyDescent="0.25">
      <c r="A30" s="117">
        <v>67</v>
      </c>
      <c r="B30" s="156">
        <v>510000</v>
      </c>
      <c r="C30" s="114"/>
      <c r="D30" s="114"/>
      <c r="E30" s="114"/>
      <c r="F30" s="114"/>
      <c r="G30" s="112"/>
      <c r="H30" s="116"/>
      <c r="I30" s="15"/>
      <c r="K30" s="15"/>
    </row>
    <row r="31" spans="1:13" s="14" customFormat="1" ht="30" customHeight="1" thickBot="1" x14ac:dyDescent="0.25">
      <c r="A31" s="137" t="s">
        <v>18</v>
      </c>
      <c r="B31" s="157">
        <f t="shared" ref="B31:H31" si="1">SUM(B26:B30)</f>
        <v>510000</v>
      </c>
      <c r="C31" s="157">
        <f t="shared" si="1"/>
        <v>100010</v>
      </c>
      <c r="D31" s="157">
        <f t="shared" si="1"/>
        <v>16000</v>
      </c>
      <c r="E31" s="157">
        <f t="shared" si="1"/>
        <v>25000</v>
      </c>
      <c r="F31" s="157">
        <f t="shared" si="1"/>
        <v>2000</v>
      </c>
      <c r="G31" s="157">
        <f t="shared" si="1"/>
        <v>0</v>
      </c>
      <c r="H31" s="158">
        <f t="shared" si="1"/>
        <v>0</v>
      </c>
      <c r="I31" s="159"/>
      <c r="K31" s="159"/>
    </row>
    <row r="32" spans="1:13" s="14" customFormat="1" ht="28.5" customHeight="1" thickBot="1" x14ac:dyDescent="0.25">
      <c r="A32" s="137" t="s">
        <v>21</v>
      </c>
      <c r="B32" s="343">
        <f>B31+C31+D31+E31+F31+G31+H31</f>
        <v>653010</v>
      </c>
      <c r="C32" s="344"/>
      <c r="D32" s="344"/>
      <c r="E32" s="344"/>
      <c r="F32" s="344"/>
      <c r="G32" s="344"/>
      <c r="H32" s="345"/>
      <c r="I32" s="160"/>
      <c r="J32" s="160"/>
      <c r="K32" s="160"/>
      <c r="L32" s="160"/>
      <c r="M32" s="160"/>
    </row>
    <row r="33" spans="1:13" ht="13.5" thickBot="1" x14ac:dyDescent="0.25">
      <c r="F33" s="162"/>
      <c r="G33" s="162"/>
      <c r="H33" s="163"/>
      <c r="I33" s="163"/>
    </row>
    <row r="34" spans="1:13" ht="26.25" customHeight="1" thickBot="1" x14ac:dyDescent="0.25">
      <c r="A34" s="143" t="s">
        <v>15</v>
      </c>
      <c r="B34" s="346" t="s">
        <v>55</v>
      </c>
      <c r="C34" s="341"/>
      <c r="D34" s="341"/>
      <c r="E34" s="341"/>
      <c r="F34" s="341"/>
      <c r="G34" s="341"/>
      <c r="H34" s="342"/>
      <c r="I34" s="144"/>
      <c r="J34" s="144"/>
      <c r="K34" s="144"/>
      <c r="L34" s="144"/>
      <c r="M34" s="144"/>
    </row>
    <row r="35" spans="1:13" ht="79.5" thickBot="1" x14ac:dyDescent="0.25">
      <c r="A35" s="145" t="s">
        <v>16</v>
      </c>
      <c r="B35" s="80" t="s">
        <v>57</v>
      </c>
      <c r="C35" s="82" t="s">
        <v>58</v>
      </c>
      <c r="D35" s="82" t="s">
        <v>59</v>
      </c>
      <c r="E35" s="82" t="s">
        <v>60</v>
      </c>
      <c r="F35" s="82" t="s">
        <v>61</v>
      </c>
      <c r="G35" s="82" t="s">
        <v>17</v>
      </c>
      <c r="H35" s="146" t="s">
        <v>2</v>
      </c>
      <c r="I35" s="147"/>
      <c r="K35" s="147"/>
    </row>
    <row r="36" spans="1:13" x14ac:dyDescent="0.2">
      <c r="A36" s="148">
        <v>63</v>
      </c>
      <c r="B36" s="149"/>
      <c r="C36" s="164"/>
      <c r="D36" s="152"/>
      <c r="E36" s="152">
        <v>25000</v>
      </c>
      <c r="F36" s="152"/>
      <c r="G36" s="153"/>
      <c r="H36" s="154"/>
      <c r="I36" s="155"/>
      <c r="K36" s="155"/>
    </row>
    <row r="37" spans="1:13" x14ac:dyDescent="0.2">
      <c r="A37" s="117">
        <v>64</v>
      </c>
      <c r="B37" s="165"/>
      <c r="C37" s="166">
        <v>10</v>
      </c>
      <c r="D37" s="166"/>
      <c r="E37" s="166"/>
      <c r="F37" s="166"/>
      <c r="G37" s="167"/>
      <c r="H37" s="168"/>
      <c r="I37" s="15"/>
      <c r="K37" s="15"/>
    </row>
    <row r="38" spans="1:13" x14ac:dyDescent="0.2">
      <c r="A38" s="117">
        <v>65</v>
      </c>
      <c r="B38" s="165"/>
      <c r="C38" s="166"/>
      <c r="D38" s="166">
        <v>16500</v>
      </c>
      <c r="E38" s="166"/>
      <c r="F38" s="166"/>
      <c r="G38" s="167"/>
      <c r="H38" s="168"/>
      <c r="I38" s="15"/>
      <c r="K38" s="15"/>
    </row>
    <row r="39" spans="1:13" x14ac:dyDescent="0.2">
      <c r="A39" s="117">
        <v>66</v>
      </c>
      <c r="B39" s="165"/>
      <c r="C39" s="166">
        <v>100000</v>
      </c>
      <c r="D39" s="166"/>
      <c r="E39" s="166"/>
      <c r="F39" s="166">
        <v>2000</v>
      </c>
      <c r="G39" s="167"/>
      <c r="H39" s="168"/>
      <c r="I39" s="15"/>
      <c r="K39" s="15"/>
    </row>
    <row r="40" spans="1:13" x14ac:dyDescent="0.2">
      <c r="A40" s="117">
        <v>67</v>
      </c>
      <c r="B40" s="165">
        <v>510000</v>
      </c>
      <c r="C40" s="166"/>
      <c r="D40" s="166"/>
      <c r="E40" s="166"/>
      <c r="F40" s="166"/>
      <c r="G40" s="167"/>
      <c r="H40" s="168"/>
      <c r="I40" s="15"/>
      <c r="K40" s="15"/>
    </row>
    <row r="41" spans="1:13" ht="6.75" customHeight="1" x14ac:dyDescent="0.2">
      <c r="A41" s="117"/>
      <c r="B41" s="165"/>
      <c r="C41" s="166"/>
      <c r="D41" s="166"/>
      <c r="E41" s="166"/>
      <c r="F41" s="166"/>
      <c r="G41" s="167"/>
      <c r="H41" s="168"/>
      <c r="I41" s="15"/>
      <c r="K41" s="15"/>
    </row>
    <row r="42" spans="1:13" ht="3.75" customHeight="1" thickBot="1" x14ac:dyDescent="0.25">
      <c r="A42" s="128"/>
      <c r="B42" s="169"/>
      <c r="C42" s="170"/>
      <c r="D42" s="170"/>
      <c r="E42" s="170"/>
      <c r="F42" s="170"/>
      <c r="G42" s="171"/>
      <c r="H42" s="172"/>
      <c r="I42" s="15"/>
      <c r="K42" s="15"/>
    </row>
    <row r="43" spans="1:13" s="14" customFormat="1" ht="30" customHeight="1" thickBot="1" x14ac:dyDescent="0.25">
      <c r="A43" s="137" t="s">
        <v>18</v>
      </c>
      <c r="B43" s="138">
        <f t="shared" ref="B43:H43" si="2">SUM(B36:B42)</f>
        <v>510000</v>
      </c>
      <c r="C43" s="138">
        <f t="shared" si="2"/>
        <v>100010</v>
      </c>
      <c r="D43" s="138">
        <f t="shared" si="2"/>
        <v>16500</v>
      </c>
      <c r="E43" s="138">
        <f t="shared" si="2"/>
        <v>25000</v>
      </c>
      <c r="F43" s="138">
        <f t="shared" si="2"/>
        <v>2000</v>
      </c>
      <c r="G43" s="138">
        <f t="shared" si="2"/>
        <v>0</v>
      </c>
      <c r="H43" s="173">
        <f t="shared" si="2"/>
        <v>0</v>
      </c>
      <c r="I43" s="159"/>
      <c r="K43" s="159"/>
    </row>
    <row r="44" spans="1:13" s="14" customFormat="1" ht="28.5" customHeight="1" thickBot="1" x14ac:dyDescent="0.25">
      <c r="A44" s="137" t="s">
        <v>56</v>
      </c>
      <c r="B44" s="343">
        <f>B43+C43+D43+E43+F43+G43+H43</f>
        <v>653510</v>
      </c>
      <c r="C44" s="344"/>
      <c r="D44" s="344"/>
      <c r="E44" s="344"/>
      <c r="F44" s="344"/>
      <c r="G44" s="344"/>
      <c r="H44" s="345"/>
      <c r="I44" s="160"/>
      <c r="J44" s="160"/>
      <c r="K44" s="160"/>
      <c r="L44" s="160"/>
      <c r="M44" s="160"/>
    </row>
    <row r="45" spans="1:13" ht="13.5" customHeight="1" x14ac:dyDescent="0.2">
      <c r="D45" s="174"/>
      <c r="E45" s="174"/>
      <c r="F45" s="162"/>
      <c r="G45" s="162"/>
      <c r="H45" s="175"/>
      <c r="I45" s="175"/>
    </row>
    <row r="46" spans="1:13" ht="13.5" customHeight="1" x14ac:dyDescent="0.2">
      <c r="D46" s="174"/>
      <c r="E46" s="174"/>
      <c r="F46" s="176"/>
      <c r="G46" s="176"/>
      <c r="H46" s="177"/>
      <c r="I46" s="177"/>
    </row>
    <row r="47" spans="1:13" ht="13.5" customHeight="1" x14ac:dyDescent="0.2">
      <c r="F47" s="178"/>
      <c r="G47" s="178"/>
      <c r="H47" s="179"/>
      <c r="I47" s="179"/>
    </row>
    <row r="48" spans="1:13" ht="13.5" customHeight="1" x14ac:dyDescent="0.2">
      <c r="F48" s="180"/>
      <c r="G48" s="180"/>
      <c r="H48" s="181"/>
      <c r="I48" s="181"/>
    </row>
    <row r="49" spans="2:9" ht="13.5" customHeight="1" x14ac:dyDescent="0.2">
      <c r="F49" s="162"/>
      <c r="G49" s="162"/>
      <c r="H49" s="163"/>
      <c r="I49" s="163"/>
    </row>
    <row r="50" spans="2:9" ht="28.5" customHeight="1" x14ac:dyDescent="0.2">
      <c r="D50" s="174"/>
      <c r="E50" s="174"/>
      <c r="F50" s="162"/>
      <c r="G50" s="162"/>
      <c r="H50" s="182"/>
      <c r="I50" s="182"/>
    </row>
    <row r="51" spans="2:9" ht="13.5" customHeight="1" x14ac:dyDescent="0.2">
      <c r="D51" s="174"/>
      <c r="E51" s="174"/>
      <c r="F51" s="162"/>
      <c r="G51" s="162"/>
      <c r="H51" s="177"/>
      <c r="I51" s="177"/>
    </row>
    <row r="52" spans="2:9" ht="13.5" customHeight="1" x14ac:dyDescent="0.2">
      <c r="F52" s="162"/>
      <c r="G52" s="162"/>
      <c r="H52" s="163"/>
      <c r="I52" s="163"/>
    </row>
    <row r="53" spans="2:9" ht="13.5" customHeight="1" x14ac:dyDescent="0.2">
      <c r="F53" s="162"/>
      <c r="G53" s="162"/>
      <c r="H53" s="181"/>
      <c r="I53" s="181"/>
    </row>
    <row r="54" spans="2:9" ht="13.5" customHeight="1" x14ac:dyDescent="0.2">
      <c r="F54" s="162"/>
      <c r="G54" s="162"/>
      <c r="H54" s="163"/>
      <c r="I54" s="163"/>
    </row>
    <row r="55" spans="2:9" ht="22.5" customHeight="1" x14ac:dyDescent="0.2">
      <c r="F55" s="162"/>
      <c r="G55" s="162"/>
      <c r="H55" s="183"/>
      <c r="I55" s="183"/>
    </row>
    <row r="56" spans="2:9" ht="13.5" customHeight="1" x14ac:dyDescent="0.2">
      <c r="F56" s="178"/>
      <c r="G56" s="178"/>
      <c r="H56" s="179"/>
      <c r="I56" s="179"/>
    </row>
    <row r="57" spans="2:9" ht="13.5" customHeight="1" x14ac:dyDescent="0.2">
      <c r="B57" s="174"/>
      <c r="C57" s="174"/>
      <c r="F57" s="178"/>
      <c r="G57" s="178"/>
      <c r="H57" s="184"/>
      <c r="I57" s="184"/>
    </row>
    <row r="58" spans="2:9" ht="13.5" customHeight="1" x14ac:dyDescent="0.2">
      <c r="D58" s="174"/>
      <c r="E58" s="174"/>
      <c r="F58" s="178"/>
      <c r="G58" s="178"/>
      <c r="H58" s="185"/>
      <c r="I58" s="185"/>
    </row>
    <row r="59" spans="2:9" ht="13.5" customHeight="1" x14ac:dyDescent="0.2">
      <c r="D59" s="174"/>
      <c r="E59" s="174"/>
      <c r="F59" s="180"/>
      <c r="G59" s="180"/>
      <c r="H59" s="177"/>
      <c r="I59" s="177"/>
    </row>
    <row r="60" spans="2:9" ht="13.5" customHeight="1" x14ac:dyDescent="0.2">
      <c r="F60" s="162"/>
      <c r="G60" s="162"/>
      <c r="H60" s="163"/>
      <c r="I60" s="163"/>
    </row>
    <row r="61" spans="2:9" ht="13.5" customHeight="1" x14ac:dyDescent="0.2">
      <c r="B61" s="174"/>
      <c r="C61" s="174"/>
      <c r="F61" s="162"/>
      <c r="G61" s="162"/>
      <c r="H61" s="175"/>
      <c r="I61" s="175"/>
    </row>
    <row r="62" spans="2:9" ht="13.5" customHeight="1" x14ac:dyDescent="0.2">
      <c r="D62" s="174"/>
      <c r="E62" s="174"/>
      <c r="F62" s="162"/>
      <c r="G62" s="162"/>
      <c r="H62" s="184"/>
      <c r="I62" s="184"/>
    </row>
    <row r="63" spans="2:9" ht="13.5" customHeight="1" x14ac:dyDescent="0.2">
      <c r="D63" s="174"/>
      <c r="E63" s="174"/>
      <c r="F63" s="180"/>
      <c r="G63" s="180"/>
      <c r="H63" s="177"/>
      <c r="I63" s="177"/>
    </row>
    <row r="64" spans="2:9" ht="13.5" customHeight="1" x14ac:dyDescent="0.2">
      <c r="F64" s="178"/>
      <c r="G64" s="178"/>
      <c r="H64" s="163"/>
      <c r="I64" s="163"/>
    </row>
    <row r="65" spans="1:9" ht="13.5" customHeight="1" x14ac:dyDescent="0.2">
      <c r="D65" s="174"/>
      <c r="E65" s="174"/>
      <c r="F65" s="178"/>
      <c r="G65" s="178"/>
      <c r="H65" s="184"/>
      <c r="I65" s="184"/>
    </row>
    <row r="66" spans="1:9" ht="22.5" customHeight="1" x14ac:dyDescent="0.2">
      <c r="F66" s="180"/>
      <c r="G66" s="180"/>
      <c r="H66" s="183"/>
      <c r="I66" s="183"/>
    </row>
    <row r="67" spans="1:9" ht="13.5" customHeight="1" x14ac:dyDescent="0.2">
      <c r="F67" s="162"/>
      <c r="G67" s="162"/>
      <c r="H67" s="163"/>
      <c r="I67" s="163"/>
    </row>
    <row r="68" spans="1:9" ht="13.5" customHeight="1" x14ac:dyDescent="0.2">
      <c r="F68" s="180"/>
      <c r="G68" s="180"/>
      <c r="H68" s="177"/>
      <c r="I68" s="177"/>
    </row>
    <row r="69" spans="1:9" ht="13.5" customHeight="1" x14ac:dyDescent="0.2">
      <c r="F69" s="162"/>
      <c r="G69" s="162"/>
      <c r="H69" s="163"/>
      <c r="I69" s="163"/>
    </row>
    <row r="70" spans="1:9" ht="13.5" customHeight="1" x14ac:dyDescent="0.2">
      <c r="F70" s="162"/>
      <c r="G70" s="162"/>
      <c r="H70" s="163"/>
      <c r="I70" s="163"/>
    </row>
    <row r="71" spans="1:9" ht="13.5" customHeight="1" x14ac:dyDescent="0.2">
      <c r="A71" s="174"/>
      <c r="F71" s="186"/>
      <c r="G71" s="186"/>
      <c r="H71" s="184"/>
      <c r="I71" s="184"/>
    </row>
    <row r="72" spans="1:9" ht="13.5" customHeight="1" x14ac:dyDescent="0.2">
      <c r="B72" s="174"/>
      <c r="C72" s="174"/>
      <c r="D72" s="174"/>
      <c r="E72" s="174"/>
      <c r="F72" s="187"/>
      <c r="G72" s="187"/>
      <c r="H72" s="184"/>
      <c r="I72" s="184"/>
    </row>
    <row r="73" spans="1:9" ht="13.5" customHeight="1" x14ac:dyDescent="0.2">
      <c r="B73" s="174"/>
      <c r="C73" s="174"/>
      <c r="D73" s="174"/>
      <c r="E73" s="174"/>
      <c r="F73" s="187"/>
      <c r="G73" s="187"/>
      <c r="H73" s="175"/>
      <c r="I73" s="175"/>
    </row>
    <row r="74" spans="1:9" ht="13.5" customHeight="1" x14ac:dyDescent="0.2">
      <c r="B74" s="174"/>
      <c r="C74" s="174"/>
      <c r="D74" s="174"/>
      <c r="E74" s="174"/>
      <c r="F74" s="180"/>
      <c r="G74" s="180"/>
      <c r="H74" s="181"/>
      <c r="I74" s="181"/>
    </row>
    <row r="75" spans="1:9" x14ac:dyDescent="0.2">
      <c r="F75" s="162"/>
      <c r="G75" s="162"/>
      <c r="H75" s="163"/>
      <c r="I75" s="163"/>
    </row>
    <row r="76" spans="1:9" x14ac:dyDescent="0.2">
      <c r="B76" s="174"/>
      <c r="C76" s="174"/>
      <c r="F76" s="162"/>
      <c r="G76" s="162"/>
      <c r="H76" s="184"/>
      <c r="I76" s="184"/>
    </row>
    <row r="77" spans="1:9" x14ac:dyDescent="0.2">
      <c r="D77" s="174"/>
      <c r="E77" s="174"/>
      <c r="F77" s="162"/>
      <c r="G77" s="162"/>
      <c r="H77" s="175"/>
      <c r="I77" s="175"/>
    </row>
    <row r="78" spans="1:9" x14ac:dyDescent="0.2">
      <c r="D78" s="174"/>
      <c r="E78" s="174"/>
      <c r="F78" s="180"/>
      <c r="G78" s="180"/>
      <c r="H78" s="177"/>
      <c r="I78" s="177"/>
    </row>
    <row r="79" spans="1:9" x14ac:dyDescent="0.2">
      <c r="F79" s="162"/>
      <c r="G79" s="162"/>
      <c r="H79" s="163"/>
      <c r="I79" s="163"/>
    </row>
    <row r="80" spans="1:9" x14ac:dyDescent="0.2">
      <c r="F80" s="162"/>
      <c r="G80" s="162"/>
      <c r="H80" s="163"/>
      <c r="I80" s="163"/>
    </row>
    <row r="81" spans="1:9" x14ac:dyDescent="0.2">
      <c r="F81" s="188"/>
      <c r="G81" s="188"/>
      <c r="H81" s="189"/>
      <c r="I81" s="189"/>
    </row>
    <row r="82" spans="1:9" x14ac:dyDescent="0.2">
      <c r="F82" s="162"/>
      <c r="G82" s="162"/>
      <c r="H82" s="163"/>
      <c r="I82" s="163"/>
    </row>
    <row r="83" spans="1:9" x14ac:dyDescent="0.2">
      <c r="F83" s="162"/>
      <c r="G83" s="162"/>
      <c r="H83" s="163"/>
      <c r="I83" s="163"/>
    </row>
    <row r="84" spans="1:9" x14ac:dyDescent="0.2">
      <c r="F84" s="162"/>
      <c r="G84" s="162"/>
      <c r="H84" s="163"/>
      <c r="I84" s="163"/>
    </row>
    <row r="85" spans="1:9" x14ac:dyDescent="0.2">
      <c r="F85" s="180"/>
      <c r="G85" s="180"/>
      <c r="H85" s="177"/>
      <c r="I85" s="177"/>
    </row>
    <row r="86" spans="1:9" x14ac:dyDescent="0.2">
      <c r="F86" s="162"/>
      <c r="G86" s="162"/>
      <c r="H86" s="163"/>
      <c r="I86" s="163"/>
    </row>
    <row r="87" spans="1:9" x14ac:dyDescent="0.2">
      <c r="F87" s="180"/>
      <c r="G87" s="180"/>
      <c r="H87" s="177"/>
      <c r="I87" s="177"/>
    </row>
    <row r="88" spans="1:9" x14ac:dyDescent="0.2">
      <c r="F88" s="162"/>
      <c r="G88" s="162"/>
      <c r="H88" s="163"/>
      <c r="I88" s="163"/>
    </row>
    <row r="89" spans="1:9" x14ac:dyDescent="0.2">
      <c r="F89" s="162"/>
      <c r="G89" s="162"/>
      <c r="H89" s="163"/>
      <c r="I89" s="163"/>
    </row>
    <row r="90" spans="1:9" x14ac:dyDescent="0.2">
      <c r="F90" s="162"/>
      <c r="G90" s="162"/>
      <c r="H90" s="163"/>
      <c r="I90" s="163"/>
    </row>
    <row r="91" spans="1:9" x14ac:dyDescent="0.2">
      <c r="F91" s="162"/>
      <c r="G91" s="162"/>
      <c r="H91" s="163"/>
      <c r="I91" s="163"/>
    </row>
    <row r="92" spans="1:9" ht="28.5" customHeight="1" x14ac:dyDescent="0.2">
      <c r="A92" s="190"/>
      <c r="B92" s="190"/>
      <c r="C92" s="190"/>
      <c r="D92" s="190"/>
      <c r="E92" s="190"/>
      <c r="F92" s="191"/>
      <c r="G92" s="191"/>
      <c r="H92" s="192"/>
      <c r="I92" s="193"/>
    </row>
    <row r="93" spans="1:9" x14ac:dyDescent="0.2">
      <c r="D93" s="174"/>
      <c r="E93" s="174"/>
      <c r="F93" s="162"/>
      <c r="G93" s="162"/>
      <c r="H93" s="175"/>
      <c r="I93" s="175"/>
    </row>
    <row r="94" spans="1:9" x14ac:dyDescent="0.2">
      <c r="F94" s="194"/>
      <c r="G94" s="194"/>
      <c r="H94" s="195"/>
      <c r="I94" s="195"/>
    </row>
    <row r="95" spans="1:9" x14ac:dyDescent="0.2">
      <c r="F95" s="162"/>
      <c r="G95" s="162"/>
      <c r="H95" s="163"/>
      <c r="I95" s="163"/>
    </row>
    <row r="96" spans="1:9" x14ac:dyDescent="0.2">
      <c r="F96" s="188"/>
      <c r="G96" s="188"/>
      <c r="H96" s="189"/>
      <c r="I96" s="189"/>
    </row>
    <row r="97" spans="4:9" x14ac:dyDescent="0.2">
      <c r="F97" s="188"/>
      <c r="G97" s="188"/>
      <c r="H97" s="189"/>
      <c r="I97" s="189"/>
    </row>
    <row r="98" spans="4:9" x14ac:dyDescent="0.2">
      <c r="F98" s="162"/>
      <c r="G98" s="162"/>
      <c r="H98" s="163"/>
      <c r="I98" s="163"/>
    </row>
    <row r="99" spans="4:9" x14ac:dyDescent="0.2">
      <c r="F99" s="180"/>
      <c r="G99" s="180"/>
      <c r="H99" s="177"/>
      <c r="I99" s="177"/>
    </row>
    <row r="100" spans="4:9" x14ac:dyDescent="0.2">
      <c r="F100" s="162"/>
      <c r="G100" s="162"/>
      <c r="H100" s="163"/>
      <c r="I100" s="163"/>
    </row>
    <row r="101" spans="4:9" x14ac:dyDescent="0.2">
      <c r="F101" s="162"/>
      <c r="G101" s="162"/>
      <c r="H101" s="163"/>
      <c r="I101" s="163"/>
    </row>
    <row r="102" spans="4:9" x14ac:dyDescent="0.2">
      <c r="F102" s="180"/>
      <c r="G102" s="180"/>
      <c r="H102" s="177"/>
      <c r="I102" s="177"/>
    </row>
    <row r="103" spans="4:9" x14ac:dyDescent="0.2">
      <c r="F103" s="162"/>
      <c r="G103" s="162"/>
      <c r="H103" s="163"/>
      <c r="I103" s="163"/>
    </row>
    <row r="104" spans="4:9" x14ac:dyDescent="0.2">
      <c r="F104" s="188"/>
      <c r="G104" s="188"/>
      <c r="H104" s="189"/>
      <c r="I104" s="189"/>
    </row>
    <row r="105" spans="4:9" x14ac:dyDescent="0.2">
      <c r="F105" s="180"/>
      <c r="G105" s="180"/>
      <c r="H105" s="195"/>
      <c r="I105" s="195"/>
    </row>
    <row r="106" spans="4:9" x14ac:dyDescent="0.2">
      <c r="F106" s="178"/>
      <c r="G106" s="178"/>
      <c r="H106" s="189"/>
      <c r="I106" s="189"/>
    </row>
    <row r="107" spans="4:9" x14ac:dyDescent="0.2">
      <c r="F107" s="180"/>
      <c r="G107" s="180"/>
      <c r="H107" s="177"/>
      <c r="I107" s="177"/>
    </row>
    <row r="108" spans="4:9" x14ac:dyDescent="0.2">
      <c r="F108" s="162"/>
      <c r="G108" s="162"/>
      <c r="H108" s="163"/>
      <c r="I108" s="163"/>
    </row>
    <row r="109" spans="4:9" x14ac:dyDescent="0.2">
      <c r="D109" s="174"/>
      <c r="E109" s="174"/>
      <c r="F109" s="162"/>
      <c r="G109" s="162"/>
      <c r="H109" s="175"/>
      <c r="I109" s="175"/>
    </row>
    <row r="110" spans="4:9" x14ac:dyDescent="0.2">
      <c r="F110" s="178"/>
      <c r="G110" s="178"/>
      <c r="H110" s="177"/>
      <c r="I110" s="177"/>
    </row>
    <row r="111" spans="4:9" x14ac:dyDescent="0.2">
      <c r="F111" s="178"/>
      <c r="G111" s="178"/>
      <c r="H111" s="189"/>
      <c r="I111" s="189"/>
    </row>
    <row r="112" spans="4:9" x14ac:dyDescent="0.2">
      <c r="D112" s="174"/>
      <c r="E112" s="174"/>
      <c r="F112" s="178"/>
      <c r="G112" s="178"/>
      <c r="H112" s="196"/>
      <c r="I112" s="196"/>
    </row>
    <row r="113" spans="2:9" x14ac:dyDescent="0.2">
      <c r="D113" s="174"/>
      <c r="E113" s="174"/>
      <c r="F113" s="180"/>
      <c r="G113" s="180"/>
      <c r="H113" s="181"/>
      <c r="I113" s="181"/>
    </row>
    <row r="114" spans="2:9" x14ac:dyDescent="0.2">
      <c r="F114" s="162"/>
      <c r="G114" s="162"/>
      <c r="H114" s="163"/>
      <c r="I114" s="163"/>
    </row>
    <row r="115" spans="2:9" x14ac:dyDescent="0.2">
      <c r="F115" s="194"/>
      <c r="G115" s="194"/>
      <c r="H115" s="35"/>
      <c r="I115" s="35"/>
    </row>
    <row r="116" spans="2:9" ht="11.25" customHeight="1" x14ac:dyDescent="0.2">
      <c r="F116" s="188"/>
      <c r="G116" s="188"/>
      <c r="H116" s="189"/>
      <c r="I116" s="189"/>
    </row>
    <row r="117" spans="2:9" ht="24" customHeight="1" x14ac:dyDescent="0.2">
      <c r="B117" s="174"/>
      <c r="C117" s="174"/>
      <c r="F117" s="188"/>
      <c r="G117" s="188"/>
      <c r="H117" s="197"/>
      <c r="I117" s="197"/>
    </row>
    <row r="118" spans="2:9" ht="15" customHeight="1" x14ac:dyDescent="0.2">
      <c r="D118" s="174"/>
      <c r="E118" s="174"/>
      <c r="F118" s="188"/>
      <c r="G118" s="188"/>
      <c r="H118" s="197"/>
      <c r="I118" s="197"/>
    </row>
    <row r="119" spans="2:9" ht="11.25" customHeight="1" x14ac:dyDescent="0.2">
      <c r="F119" s="194"/>
      <c r="G119" s="194"/>
      <c r="H119" s="195"/>
      <c r="I119" s="195"/>
    </row>
    <row r="120" spans="2:9" x14ac:dyDescent="0.2">
      <c r="F120" s="188"/>
      <c r="G120" s="188"/>
      <c r="H120" s="189"/>
      <c r="I120" s="189"/>
    </row>
    <row r="121" spans="2:9" ht="13.5" customHeight="1" x14ac:dyDescent="0.2">
      <c r="B121" s="174"/>
      <c r="C121" s="174"/>
      <c r="F121" s="188"/>
      <c r="G121" s="188"/>
      <c r="H121" s="29"/>
      <c r="I121" s="29"/>
    </row>
    <row r="122" spans="2:9" ht="12.75" customHeight="1" x14ac:dyDescent="0.2">
      <c r="D122" s="174"/>
      <c r="E122" s="174"/>
      <c r="F122" s="188"/>
      <c r="G122" s="188"/>
      <c r="H122" s="175"/>
      <c r="I122" s="175"/>
    </row>
    <row r="123" spans="2:9" ht="12.75" customHeight="1" x14ac:dyDescent="0.2">
      <c r="D123" s="174"/>
      <c r="E123" s="174"/>
      <c r="F123" s="180"/>
      <c r="G123" s="180"/>
      <c r="H123" s="181"/>
      <c r="I123" s="181"/>
    </row>
    <row r="124" spans="2:9" x14ac:dyDescent="0.2">
      <c r="F124" s="162"/>
      <c r="G124" s="162"/>
      <c r="H124" s="163"/>
      <c r="I124" s="163"/>
    </row>
    <row r="125" spans="2:9" x14ac:dyDescent="0.2">
      <c r="D125" s="174"/>
      <c r="E125" s="174"/>
      <c r="F125" s="162"/>
      <c r="G125" s="162"/>
      <c r="H125" s="196"/>
      <c r="I125" s="196"/>
    </row>
    <row r="126" spans="2:9" x14ac:dyDescent="0.2">
      <c r="F126" s="194"/>
      <c r="G126" s="194"/>
      <c r="H126" s="195"/>
      <c r="I126" s="195"/>
    </row>
    <row r="127" spans="2:9" x14ac:dyDescent="0.2">
      <c r="F127" s="188"/>
      <c r="G127" s="188"/>
      <c r="H127" s="189"/>
      <c r="I127" s="189"/>
    </row>
    <row r="128" spans="2:9" x14ac:dyDescent="0.2">
      <c r="F128" s="162"/>
      <c r="G128" s="162"/>
      <c r="H128" s="163"/>
      <c r="I128" s="163"/>
    </row>
    <row r="129" spans="1:9" ht="19.5" customHeight="1" x14ac:dyDescent="0.2">
      <c r="A129" s="198"/>
      <c r="B129" s="37"/>
      <c r="C129" s="37"/>
      <c r="D129" s="37"/>
      <c r="E129" s="37"/>
      <c r="F129" s="37"/>
      <c r="G129" s="37"/>
      <c r="H129" s="184"/>
      <c r="I129" s="184"/>
    </row>
    <row r="130" spans="1:9" ht="15" customHeight="1" x14ac:dyDescent="0.2">
      <c r="A130" s="174"/>
      <c r="F130" s="186"/>
      <c r="G130" s="186"/>
      <c r="H130" s="184"/>
      <c r="I130" s="184"/>
    </row>
    <row r="131" spans="1:9" x14ac:dyDescent="0.2">
      <c r="A131" s="174"/>
      <c r="B131" s="174"/>
      <c r="C131" s="174"/>
      <c r="F131" s="186"/>
      <c r="G131" s="186"/>
      <c r="H131" s="175"/>
      <c r="I131" s="175"/>
    </row>
    <row r="132" spans="1:9" x14ac:dyDescent="0.2">
      <c r="D132" s="174"/>
      <c r="E132" s="174"/>
      <c r="F132" s="162"/>
      <c r="G132" s="162"/>
      <c r="H132" s="184"/>
      <c r="I132" s="184"/>
    </row>
    <row r="133" spans="1:9" x14ac:dyDescent="0.2">
      <c r="F133" s="176"/>
      <c r="G133" s="176"/>
      <c r="H133" s="177"/>
      <c r="I133" s="177"/>
    </row>
    <row r="134" spans="1:9" x14ac:dyDescent="0.2">
      <c r="B134" s="174"/>
      <c r="C134" s="174"/>
      <c r="F134" s="162"/>
      <c r="G134" s="162"/>
      <c r="H134" s="175"/>
      <c r="I134" s="175"/>
    </row>
    <row r="135" spans="1:9" x14ac:dyDescent="0.2">
      <c r="D135" s="174"/>
      <c r="E135" s="174"/>
      <c r="F135" s="162"/>
      <c r="G135" s="162"/>
      <c r="H135" s="175"/>
      <c r="I135" s="175"/>
    </row>
    <row r="136" spans="1:9" x14ac:dyDescent="0.2">
      <c r="F136" s="180"/>
      <c r="G136" s="180"/>
      <c r="H136" s="181"/>
      <c r="I136" s="181"/>
    </row>
    <row r="137" spans="1:9" ht="22.5" customHeight="1" x14ac:dyDescent="0.2">
      <c r="D137" s="174"/>
      <c r="E137" s="174"/>
      <c r="F137" s="162"/>
      <c r="G137" s="162"/>
      <c r="H137" s="182"/>
      <c r="I137" s="182"/>
    </row>
    <row r="138" spans="1:9" x14ac:dyDescent="0.2">
      <c r="F138" s="162"/>
      <c r="G138" s="162"/>
      <c r="H138" s="181"/>
      <c r="I138" s="181"/>
    </row>
    <row r="139" spans="1:9" x14ac:dyDescent="0.2">
      <c r="B139" s="174"/>
      <c r="C139" s="174"/>
      <c r="F139" s="178"/>
      <c r="G139" s="178"/>
      <c r="H139" s="184"/>
      <c r="I139" s="184"/>
    </row>
    <row r="140" spans="1:9" x14ac:dyDescent="0.2">
      <c r="D140" s="174"/>
      <c r="E140" s="174"/>
      <c r="F140" s="178"/>
      <c r="G140" s="178"/>
      <c r="H140" s="185"/>
      <c r="I140" s="185"/>
    </row>
    <row r="141" spans="1:9" x14ac:dyDescent="0.2">
      <c r="F141" s="180"/>
      <c r="G141" s="180"/>
      <c r="H141" s="177"/>
      <c r="I141" s="177"/>
    </row>
    <row r="142" spans="1:9" ht="13.5" customHeight="1" x14ac:dyDescent="0.2">
      <c r="A142" s="174"/>
      <c r="F142" s="186"/>
      <c r="G142" s="186"/>
      <c r="H142" s="184"/>
      <c r="I142" s="184"/>
    </row>
    <row r="143" spans="1:9" ht="13.5" customHeight="1" x14ac:dyDescent="0.2">
      <c r="B143" s="174"/>
      <c r="C143" s="174"/>
      <c r="F143" s="162"/>
      <c r="G143" s="162"/>
      <c r="H143" s="184"/>
      <c r="I143" s="184"/>
    </row>
    <row r="144" spans="1:9" ht="13.5" customHeight="1" x14ac:dyDescent="0.2">
      <c r="D144" s="174"/>
      <c r="E144" s="174"/>
      <c r="F144" s="162"/>
      <c r="G144" s="162"/>
      <c r="H144" s="175"/>
      <c r="I144" s="175"/>
    </row>
    <row r="145" spans="1:9" x14ac:dyDescent="0.2">
      <c r="D145" s="174"/>
      <c r="E145" s="174"/>
      <c r="F145" s="180"/>
      <c r="G145" s="180"/>
      <c r="H145" s="177"/>
      <c r="I145" s="177"/>
    </row>
    <row r="146" spans="1:9" x14ac:dyDescent="0.2">
      <c r="D146" s="174"/>
      <c r="E146" s="174"/>
      <c r="F146" s="162"/>
      <c r="G146" s="162"/>
      <c r="H146" s="175"/>
      <c r="I146" s="175"/>
    </row>
    <row r="147" spans="1:9" x14ac:dyDescent="0.2">
      <c r="F147" s="194"/>
      <c r="G147" s="194"/>
      <c r="H147" s="195"/>
      <c r="I147" s="195"/>
    </row>
    <row r="148" spans="1:9" x14ac:dyDescent="0.2">
      <c r="D148" s="174"/>
      <c r="E148" s="174"/>
      <c r="F148" s="178"/>
      <c r="G148" s="178"/>
      <c r="H148" s="196"/>
      <c r="I148" s="196"/>
    </row>
    <row r="149" spans="1:9" x14ac:dyDescent="0.2">
      <c r="D149" s="174"/>
      <c r="E149" s="174"/>
      <c r="F149" s="180"/>
      <c r="G149" s="180"/>
      <c r="H149" s="181"/>
      <c r="I149" s="181"/>
    </row>
    <row r="150" spans="1:9" x14ac:dyDescent="0.2">
      <c r="F150" s="194"/>
      <c r="G150" s="194"/>
      <c r="H150" s="199"/>
      <c r="I150" s="199"/>
    </row>
    <row r="151" spans="1:9" x14ac:dyDescent="0.2">
      <c r="B151" s="174"/>
      <c r="C151" s="174"/>
      <c r="F151" s="188"/>
      <c r="G151" s="188"/>
      <c r="H151" s="29"/>
      <c r="I151" s="29"/>
    </row>
    <row r="152" spans="1:9" x14ac:dyDescent="0.2">
      <c r="D152" s="174"/>
      <c r="E152" s="174"/>
      <c r="F152" s="188"/>
      <c r="G152" s="188"/>
      <c r="H152" s="175"/>
      <c r="I152" s="175"/>
    </row>
    <row r="153" spans="1:9" x14ac:dyDescent="0.2">
      <c r="D153" s="174"/>
      <c r="E153" s="174"/>
      <c r="F153" s="180"/>
      <c r="G153" s="180"/>
      <c r="H153" s="181"/>
      <c r="I153" s="181"/>
    </row>
    <row r="154" spans="1:9" x14ac:dyDescent="0.2">
      <c r="D154" s="174"/>
      <c r="E154" s="174"/>
      <c r="F154" s="180"/>
      <c r="G154" s="180"/>
      <c r="H154" s="181"/>
      <c r="I154" s="181"/>
    </row>
    <row r="155" spans="1:9" x14ac:dyDescent="0.2">
      <c r="F155" s="162"/>
      <c r="G155" s="162"/>
      <c r="H155" s="163"/>
      <c r="I155" s="163"/>
    </row>
    <row r="156" spans="1:9" s="67" customFormat="1" ht="18" customHeight="1" x14ac:dyDescent="0.3">
      <c r="A156" s="331"/>
      <c r="B156" s="332"/>
      <c r="C156" s="332"/>
      <c r="D156" s="332"/>
      <c r="E156" s="332"/>
      <c r="F156" s="332"/>
      <c r="G156" s="332"/>
      <c r="H156" s="332"/>
      <c r="I156" s="40"/>
    </row>
    <row r="157" spans="1:9" ht="28.5" customHeight="1" x14ac:dyDescent="0.2">
      <c r="A157" s="190"/>
      <c r="B157" s="190"/>
      <c r="C157" s="190"/>
      <c r="D157" s="190"/>
      <c r="E157" s="190"/>
      <c r="F157" s="191"/>
      <c r="G157" s="191"/>
      <c r="H157" s="192"/>
      <c r="I157" s="193"/>
    </row>
    <row r="159" spans="1:9" ht="15.75" x14ac:dyDescent="0.2">
      <c r="A159" s="200"/>
      <c r="B159" s="174"/>
      <c r="C159" s="174"/>
      <c r="D159" s="174"/>
      <c r="E159" s="174"/>
      <c r="F159" s="25"/>
      <c r="G159" s="25"/>
      <c r="H159" s="26"/>
      <c r="I159" s="26"/>
    </row>
    <row r="160" spans="1:9" x14ac:dyDescent="0.2">
      <c r="A160" s="174"/>
      <c r="B160" s="174"/>
      <c r="C160" s="174"/>
      <c r="D160" s="174"/>
      <c r="E160" s="174"/>
      <c r="F160" s="25"/>
      <c r="G160" s="25"/>
      <c r="H160" s="26"/>
      <c r="I160" s="26"/>
    </row>
    <row r="161" spans="1:9" ht="17.25" customHeight="1" x14ac:dyDescent="0.2">
      <c r="A161" s="174"/>
      <c r="B161" s="174"/>
      <c r="C161" s="174"/>
      <c r="D161" s="174"/>
      <c r="E161" s="174"/>
      <c r="F161" s="25"/>
      <c r="G161" s="25"/>
      <c r="H161" s="26"/>
      <c r="I161" s="26"/>
    </row>
    <row r="162" spans="1:9" ht="13.5" customHeight="1" x14ac:dyDescent="0.2">
      <c r="A162" s="174"/>
      <c r="B162" s="174"/>
      <c r="C162" s="174"/>
      <c r="D162" s="174"/>
      <c r="E162" s="174"/>
      <c r="F162" s="25"/>
      <c r="G162" s="25"/>
      <c r="H162" s="26"/>
      <c r="I162" s="26"/>
    </row>
    <row r="163" spans="1:9" x14ac:dyDescent="0.2">
      <c r="A163" s="174"/>
      <c r="B163" s="174"/>
      <c r="C163" s="174"/>
      <c r="D163" s="174"/>
      <c r="E163" s="174"/>
      <c r="F163" s="25"/>
      <c r="G163" s="25"/>
      <c r="H163" s="26"/>
      <c r="I163" s="26"/>
    </row>
    <row r="164" spans="1:9" x14ac:dyDescent="0.2">
      <c r="A164" s="174"/>
      <c r="B164" s="174"/>
      <c r="C164" s="174"/>
      <c r="D164" s="174"/>
      <c r="E164" s="174"/>
    </row>
    <row r="165" spans="1:9" x14ac:dyDescent="0.2">
      <c r="A165" s="174"/>
      <c r="B165" s="174"/>
      <c r="C165" s="174"/>
      <c r="D165" s="174"/>
      <c r="E165" s="174"/>
      <c r="F165" s="25"/>
      <c r="G165" s="25"/>
      <c r="H165" s="26"/>
      <c r="I165" s="26"/>
    </row>
    <row r="166" spans="1:9" x14ac:dyDescent="0.2">
      <c r="A166" s="174"/>
      <c r="B166" s="174"/>
      <c r="C166" s="174"/>
      <c r="D166" s="174"/>
      <c r="E166" s="174"/>
      <c r="F166" s="25"/>
      <c r="G166" s="25"/>
      <c r="H166" s="202"/>
      <c r="I166" s="202"/>
    </row>
    <row r="167" spans="1:9" x14ac:dyDescent="0.2">
      <c r="A167" s="174"/>
      <c r="B167" s="174"/>
      <c r="C167" s="174"/>
      <c r="D167" s="174"/>
      <c r="E167" s="174"/>
      <c r="F167" s="25"/>
      <c r="G167" s="25"/>
      <c r="H167" s="26"/>
      <c r="I167" s="26"/>
    </row>
    <row r="168" spans="1:9" ht="22.5" customHeight="1" x14ac:dyDescent="0.2">
      <c r="A168" s="174"/>
      <c r="B168" s="174"/>
      <c r="C168" s="174"/>
      <c r="D168" s="174"/>
      <c r="E168" s="174"/>
      <c r="F168" s="25"/>
      <c r="G168" s="25"/>
      <c r="H168" s="182"/>
      <c r="I168" s="182"/>
    </row>
    <row r="169" spans="1:9" ht="22.5" customHeight="1" x14ac:dyDescent="0.2">
      <c r="F169" s="180"/>
      <c r="G169" s="180"/>
      <c r="H169" s="183"/>
      <c r="I169" s="183"/>
    </row>
  </sheetData>
  <mergeCells count="8">
    <mergeCell ref="A156:H156"/>
    <mergeCell ref="A1:M1"/>
    <mergeCell ref="B3:M3"/>
    <mergeCell ref="B22:M22"/>
    <mergeCell ref="B24:H24"/>
    <mergeCell ref="B32:H32"/>
    <mergeCell ref="B34:H34"/>
    <mergeCell ref="B44:H44"/>
  </mergeCells>
  <phoneticPr fontId="5" type="noConversion"/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140"/>
  <sheetViews>
    <sheetView tabSelected="1" topLeftCell="A97" zoomScale="110" zoomScaleNormal="110" workbookViewId="0">
      <selection activeCell="S11" sqref="S11"/>
    </sheetView>
  </sheetViews>
  <sheetFormatPr defaultColWidth="11.42578125" defaultRowHeight="12.75" x14ac:dyDescent="0.2"/>
  <cols>
    <col min="1" max="1" width="8.5703125" style="3" customWidth="1"/>
    <col min="2" max="2" width="23.140625" style="4" customWidth="1"/>
    <col min="3" max="3" width="9" style="5" customWidth="1"/>
    <col min="4" max="4" width="8.85546875" style="5" customWidth="1"/>
    <col min="5" max="5" width="9" style="5" customWidth="1"/>
    <col min="6" max="6" width="6.42578125" style="5" customWidth="1"/>
    <col min="7" max="7" width="7.140625" style="5" customWidth="1"/>
    <col min="8" max="8" width="6.28515625" style="5" customWidth="1"/>
    <col min="9" max="9" width="5.5703125" style="5" customWidth="1"/>
    <col min="10" max="10" width="6.5703125" style="5" customWidth="1"/>
    <col min="11" max="11" width="7.7109375" style="5" customWidth="1"/>
    <col min="12" max="12" width="5.85546875" style="5" customWidth="1"/>
    <col min="13" max="13" width="6.42578125" style="5" customWidth="1"/>
    <col min="14" max="14" width="5.140625" style="5" customWidth="1"/>
    <col min="15" max="15" width="5.28515625" style="5" customWidth="1"/>
    <col min="16" max="16" width="6" style="5" customWidth="1"/>
    <col min="17" max="17" width="4.42578125" style="5" customWidth="1"/>
    <col min="18" max="250" width="11.42578125" style="1"/>
    <col min="251" max="251" width="12.5703125" style="1" customWidth="1"/>
    <col min="252" max="252" width="34.28515625" style="1" customWidth="1"/>
    <col min="253" max="253" width="20.28515625" style="1" customWidth="1"/>
    <col min="254" max="260" width="13.7109375" style="1" customWidth="1"/>
    <col min="261" max="506" width="11.42578125" style="1"/>
    <col min="507" max="507" width="12.5703125" style="1" customWidth="1"/>
    <col min="508" max="508" width="34.28515625" style="1" customWidth="1"/>
    <col min="509" max="509" width="20.28515625" style="1" customWidth="1"/>
    <col min="510" max="516" width="13.7109375" style="1" customWidth="1"/>
    <col min="517" max="762" width="11.42578125" style="1"/>
    <col min="763" max="763" width="12.5703125" style="1" customWidth="1"/>
    <col min="764" max="764" width="34.28515625" style="1" customWidth="1"/>
    <col min="765" max="765" width="20.28515625" style="1" customWidth="1"/>
    <col min="766" max="772" width="13.7109375" style="1" customWidth="1"/>
    <col min="773" max="1018" width="11.42578125" style="1"/>
    <col min="1019" max="1019" width="12.5703125" style="1" customWidth="1"/>
    <col min="1020" max="1020" width="34.28515625" style="1" customWidth="1"/>
    <col min="1021" max="1021" width="20.28515625" style="1" customWidth="1"/>
    <col min="1022" max="1028" width="13.7109375" style="1" customWidth="1"/>
    <col min="1029" max="1274" width="11.42578125" style="1"/>
    <col min="1275" max="1275" width="12.5703125" style="1" customWidth="1"/>
    <col min="1276" max="1276" width="34.28515625" style="1" customWidth="1"/>
    <col min="1277" max="1277" width="20.28515625" style="1" customWidth="1"/>
    <col min="1278" max="1284" width="13.7109375" style="1" customWidth="1"/>
    <col min="1285" max="1530" width="11.42578125" style="1"/>
    <col min="1531" max="1531" width="12.5703125" style="1" customWidth="1"/>
    <col min="1532" max="1532" width="34.28515625" style="1" customWidth="1"/>
    <col min="1533" max="1533" width="20.28515625" style="1" customWidth="1"/>
    <col min="1534" max="1540" width="13.7109375" style="1" customWidth="1"/>
    <col min="1541" max="1786" width="11.42578125" style="1"/>
    <col min="1787" max="1787" width="12.5703125" style="1" customWidth="1"/>
    <col min="1788" max="1788" width="34.28515625" style="1" customWidth="1"/>
    <col min="1789" max="1789" width="20.28515625" style="1" customWidth="1"/>
    <col min="1790" max="1796" width="13.7109375" style="1" customWidth="1"/>
    <col min="1797" max="2042" width="11.42578125" style="1"/>
    <col min="2043" max="2043" width="12.5703125" style="1" customWidth="1"/>
    <col min="2044" max="2044" width="34.28515625" style="1" customWidth="1"/>
    <col min="2045" max="2045" width="20.28515625" style="1" customWidth="1"/>
    <col min="2046" max="2052" width="13.7109375" style="1" customWidth="1"/>
    <col min="2053" max="2298" width="11.42578125" style="1"/>
    <col min="2299" max="2299" width="12.5703125" style="1" customWidth="1"/>
    <col min="2300" max="2300" width="34.28515625" style="1" customWidth="1"/>
    <col min="2301" max="2301" width="20.28515625" style="1" customWidth="1"/>
    <col min="2302" max="2308" width="13.7109375" style="1" customWidth="1"/>
    <col min="2309" max="2554" width="11.42578125" style="1"/>
    <col min="2555" max="2555" width="12.5703125" style="1" customWidth="1"/>
    <col min="2556" max="2556" width="34.28515625" style="1" customWidth="1"/>
    <col min="2557" max="2557" width="20.28515625" style="1" customWidth="1"/>
    <col min="2558" max="2564" width="13.7109375" style="1" customWidth="1"/>
    <col min="2565" max="2810" width="11.42578125" style="1"/>
    <col min="2811" max="2811" width="12.5703125" style="1" customWidth="1"/>
    <col min="2812" max="2812" width="34.28515625" style="1" customWidth="1"/>
    <col min="2813" max="2813" width="20.28515625" style="1" customWidth="1"/>
    <col min="2814" max="2820" width="13.7109375" style="1" customWidth="1"/>
    <col min="2821" max="3066" width="11.42578125" style="1"/>
    <col min="3067" max="3067" width="12.5703125" style="1" customWidth="1"/>
    <col min="3068" max="3068" width="34.28515625" style="1" customWidth="1"/>
    <col min="3069" max="3069" width="20.28515625" style="1" customWidth="1"/>
    <col min="3070" max="3076" width="13.7109375" style="1" customWidth="1"/>
    <col min="3077" max="3322" width="11.42578125" style="1"/>
    <col min="3323" max="3323" width="12.5703125" style="1" customWidth="1"/>
    <col min="3324" max="3324" width="34.28515625" style="1" customWidth="1"/>
    <col min="3325" max="3325" width="20.28515625" style="1" customWidth="1"/>
    <col min="3326" max="3332" width="13.7109375" style="1" customWidth="1"/>
    <col min="3333" max="3578" width="11.42578125" style="1"/>
    <col min="3579" max="3579" width="12.5703125" style="1" customWidth="1"/>
    <col min="3580" max="3580" width="34.28515625" style="1" customWidth="1"/>
    <col min="3581" max="3581" width="20.28515625" style="1" customWidth="1"/>
    <col min="3582" max="3588" width="13.7109375" style="1" customWidth="1"/>
    <col min="3589" max="3834" width="11.42578125" style="1"/>
    <col min="3835" max="3835" width="12.5703125" style="1" customWidth="1"/>
    <col min="3836" max="3836" width="34.28515625" style="1" customWidth="1"/>
    <col min="3837" max="3837" width="20.28515625" style="1" customWidth="1"/>
    <col min="3838" max="3844" width="13.7109375" style="1" customWidth="1"/>
    <col min="3845" max="4090" width="11.42578125" style="1"/>
    <col min="4091" max="4091" width="12.5703125" style="1" customWidth="1"/>
    <col min="4092" max="4092" width="34.28515625" style="1" customWidth="1"/>
    <col min="4093" max="4093" width="20.28515625" style="1" customWidth="1"/>
    <col min="4094" max="4100" width="13.7109375" style="1" customWidth="1"/>
    <col min="4101" max="4346" width="11.42578125" style="1"/>
    <col min="4347" max="4347" width="12.5703125" style="1" customWidth="1"/>
    <col min="4348" max="4348" width="34.28515625" style="1" customWidth="1"/>
    <col min="4349" max="4349" width="20.28515625" style="1" customWidth="1"/>
    <col min="4350" max="4356" width="13.7109375" style="1" customWidth="1"/>
    <col min="4357" max="4602" width="11.42578125" style="1"/>
    <col min="4603" max="4603" width="12.5703125" style="1" customWidth="1"/>
    <col min="4604" max="4604" width="34.28515625" style="1" customWidth="1"/>
    <col min="4605" max="4605" width="20.28515625" style="1" customWidth="1"/>
    <col min="4606" max="4612" width="13.7109375" style="1" customWidth="1"/>
    <col min="4613" max="4858" width="11.42578125" style="1"/>
    <col min="4859" max="4859" width="12.5703125" style="1" customWidth="1"/>
    <col min="4860" max="4860" width="34.28515625" style="1" customWidth="1"/>
    <col min="4861" max="4861" width="20.28515625" style="1" customWidth="1"/>
    <col min="4862" max="4868" width="13.7109375" style="1" customWidth="1"/>
    <col min="4869" max="5114" width="11.42578125" style="1"/>
    <col min="5115" max="5115" width="12.5703125" style="1" customWidth="1"/>
    <col min="5116" max="5116" width="34.28515625" style="1" customWidth="1"/>
    <col min="5117" max="5117" width="20.28515625" style="1" customWidth="1"/>
    <col min="5118" max="5124" width="13.7109375" style="1" customWidth="1"/>
    <col min="5125" max="5370" width="11.42578125" style="1"/>
    <col min="5371" max="5371" width="12.5703125" style="1" customWidth="1"/>
    <col min="5372" max="5372" width="34.28515625" style="1" customWidth="1"/>
    <col min="5373" max="5373" width="20.28515625" style="1" customWidth="1"/>
    <col min="5374" max="5380" width="13.7109375" style="1" customWidth="1"/>
    <col min="5381" max="5626" width="11.42578125" style="1"/>
    <col min="5627" max="5627" width="12.5703125" style="1" customWidth="1"/>
    <col min="5628" max="5628" width="34.28515625" style="1" customWidth="1"/>
    <col min="5629" max="5629" width="20.28515625" style="1" customWidth="1"/>
    <col min="5630" max="5636" width="13.7109375" style="1" customWidth="1"/>
    <col min="5637" max="5882" width="11.42578125" style="1"/>
    <col min="5883" max="5883" width="12.5703125" style="1" customWidth="1"/>
    <col min="5884" max="5884" width="34.28515625" style="1" customWidth="1"/>
    <col min="5885" max="5885" width="20.28515625" style="1" customWidth="1"/>
    <col min="5886" max="5892" width="13.7109375" style="1" customWidth="1"/>
    <col min="5893" max="6138" width="11.42578125" style="1"/>
    <col min="6139" max="6139" width="12.5703125" style="1" customWidth="1"/>
    <col min="6140" max="6140" width="34.28515625" style="1" customWidth="1"/>
    <col min="6141" max="6141" width="20.28515625" style="1" customWidth="1"/>
    <col min="6142" max="6148" width="13.7109375" style="1" customWidth="1"/>
    <col min="6149" max="6394" width="11.42578125" style="1"/>
    <col min="6395" max="6395" width="12.5703125" style="1" customWidth="1"/>
    <col min="6396" max="6396" width="34.28515625" style="1" customWidth="1"/>
    <col min="6397" max="6397" width="20.28515625" style="1" customWidth="1"/>
    <col min="6398" max="6404" width="13.7109375" style="1" customWidth="1"/>
    <col min="6405" max="6650" width="11.42578125" style="1"/>
    <col min="6651" max="6651" width="12.5703125" style="1" customWidth="1"/>
    <col min="6652" max="6652" width="34.28515625" style="1" customWidth="1"/>
    <col min="6653" max="6653" width="20.28515625" style="1" customWidth="1"/>
    <col min="6654" max="6660" width="13.7109375" style="1" customWidth="1"/>
    <col min="6661" max="6906" width="11.42578125" style="1"/>
    <col min="6907" max="6907" width="12.5703125" style="1" customWidth="1"/>
    <col min="6908" max="6908" width="34.28515625" style="1" customWidth="1"/>
    <col min="6909" max="6909" width="20.28515625" style="1" customWidth="1"/>
    <col min="6910" max="6916" width="13.7109375" style="1" customWidth="1"/>
    <col min="6917" max="7162" width="11.42578125" style="1"/>
    <col min="7163" max="7163" width="12.5703125" style="1" customWidth="1"/>
    <col min="7164" max="7164" width="34.28515625" style="1" customWidth="1"/>
    <col min="7165" max="7165" width="20.28515625" style="1" customWidth="1"/>
    <col min="7166" max="7172" width="13.7109375" style="1" customWidth="1"/>
    <col min="7173" max="7418" width="11.42578125" style="1"/>
    <col min="7419" max="7419" width="12.5703125" style="1" customWidth="1"/>
    <col min="7420" max="7420" width="34.28515625" style="1" customWidth="1"/>
    <col min="7421" max="7421" width="20.28515625" style="1" customWidth="1"/>
    <col min="7422" max="7428" width="13.7109375" style="1" customWidth="1"/>
    <col min="7429" max="7674" width="11.42578125" style="1"/>
    <col min="7675" max="7675" width="12.5703125" style="1" customWidth="1"/>
    <col min="7676" max="7676" width="34.28515625" style="1" customWidth="1"/>
    <col min="7677" max="7677" width="20.28515625" style="1" customWidth="1"/>
    <col min="7678" max="7684" width="13.7109375" style="1" customWidth="1"/>
    <col min="7685" max="7930" width="11.42578125" style="1"/>
    <col min="7931" max="7931" width="12.5703125" style="1" customWidth="1"/>
    <col min="7932" max="7932" width="34.28515625" style="1" customWidth="1"/>
    <col min="7933" max="7933" width="20.28515625" style="1" customWidth="1"/>
    <col min="7934" max="7940" width="13.7109375" style="1" customWidth="1"/>
    <col min="7941" max="8186" width="11.42578125" style="1"/>
    <col min="8187" max="8187" width="12.5703125" style="1" customWidth="1"/>
    <col min="8188" max="8188" width="34.28515625" style="1" customWidth="1"/>
    <col min="8189" max="8189" width="20.28515625" style="1" customWidth="1"/>
    <col min="8190" max="8196" width="13.7109375" style="1" customWidth="1"/>
    <col min="8197" max="8442" width="11.42578125" style="1"/>
    <col min="8443" max="8443" width="12.5703125" style="1" customWidth="1"/>
    <col min="8444" max="8444" width="34.28515625" style="1" customWidth="1"/>
    <col min="8445" max="8445" width="20.28515625" style="1" customWidth="1"/>
    <col min="8446" max="8452" width="13.7109375" style="1" customWidth="1"/>
    <col min="8453" max="8698" width="11.42578125" style="1"/>
    <col min="8699" max="8699" width="12.5703125" style="1" customWidth="1"/>
    <col min="8700" max="8700" width="34.28515625" style="1" customWidth="1"/>
    <col min="8701" max="8701" width="20.28515625" style="1" customWidth="1"/>
    <col min="8702" max="8708" width="13.7109375" style="1" customWidth="1"/>
    <col min="8709" max="8954" width="11.42578125" style="1"/>
    <col min="8955" max="8955" width="12.5703125" style="1" customWidth="1"/>
    <col min="8956" max="8956" width="34.28515625" style="1" customWidth="1"/>
    <col min="8957" max="8957" width="20.28515625" style="1" customWidth="1"/>
    <col min="8958" max="8964" width="13.7109375" style="1" customWidth="1"/>
    <col min="8965" max="9210" width="11.42578125" style="1"/>
    <col min="9211" max="9211" width="12.5703125" style="1" customWidth="1"/>
    <col min="9212" max="9212" width="34.28515625" style="1" customWidth="1"/>
    <col min="9213" max="9213" width="20.28515625" style="1" customWidth="1"/>
    <col min="9214" max="9220" width="13.7109375" style="1" customWidth="1"/>
    <col min="9221" max="9466" width="11.42578125" style="1"/>
    <col min="9467" max="9467" width="12.5703125" style="1" customWidth="1"/>
    <col min="9468" max="9468" width="34.28515625" style="1" customWidth="1"/>
    <col min="9469" max="9469" width="20.28515625" style="1" customWidth="1"/>
    <col min="9470" max="9476" width="13.7109375" style="1" customWidth="1"/>
    <col min="9477" max="9722" width="11.42578125" style="1"/>
    <col min="9723" max="9723" width="12.5703125" style="1" customWidth="1"/>
    <col min="9724" max="9724" width="34.28515625" style="1" customWidth="1"/>
    <col min="9725" max="9725" width="20.28515625" style="1" customWidth="1"/>
    <col min="9726" max="9732" width="13.7109375" style="1" customWidth="1"/>
    <col min="9733" max="9978" width="11.42578125" style="1"/>
    <col min="9979" max="9979" width="12.5703125" style="1" customWidth="1"/>
    <col min="9980" max="9980" width="34.28515625" style="1" customWidth="1"/>
    <col min="9981" max="9981" width="20.28515625" style="1" customWidth="1"/>
    <col min="9982" max="9988" width="13.7109375" style="1" customWidth="1"/>
    <col min="9989" max="10234" width="11.42578125" style="1"/>
    <col min="10235" max="10235" width="12.5703125" style="1" customWidth="1"/>
    <col min="10236" max="10236" width="34.28515625" style="1" customWidth="1"/>
    <col min="10237" max="10237" width="20.28515625" style="1" customWidth="1"/>
    <col min="10238" max="10244" width="13.7109375" style="1" customWidth="1"/>
    <col min="10245" max="10490" width="11.42578125" style="1"/>
    <col min="10491" max="10491" width="12.5703125" style="1" customWidth="1"/>
    <col min="10492" max="10492" width="34.28515625" style="1" customWidth="1"/>
    <col min="10493" max="10493" width="20.28515625" style="1" customWidth="1"/>
    <col min="10494" max="10500" width="13.7109375" style="1" customWidth="1"/>
    <col min="10501" max="10746" width="11.42578125" style="1"/>
    <col min="10747" max="10747" width="12.5703125" style="1" customWidth="1"/>
    <col min="10748" max="10748" width="34.28515625" style="1" customWidth="1"/>
    <col min="10749" max="10749" width="20.28515625" style="1" customWidth="1"/>
    <col min="10750" max="10756" width="13.7109375" style="1" customWidth="1"/>
    <col min="10757" max="11002" width="11.42578125" style="1"/>
    <col min="11003" max="11003" width="12.5703125" style="1" customWidth="1"/>
    <col min="11004" max="11004" width="34.28515625" style="1" customWidth="1"/>
    <col min="11005" max="11005" width="20.28515625" style="1" customWidth="1"/>
    <col min="11006" max="11012" width="13.7109375" style="1" customWidth="1"/>
    <col min="11013" max="11258" width="11.42578125" style="1"/>
    <col min="11259" max="11259" width="12.5703125" style="1" customWidth="1"/>
    <col min="11260" max="11260" width="34.28515625" style="1" customWidth="1"/>
    <col min="11261" max="11261" width="20.28515625" style="1" customWidth="1"/>
    <col min="11262" max="11268" width="13.7109375" style="1" customWidth="1"/>
    <col min="11269" max="11514" width="11.42578125" style="1"/>
    <col min="11515" max="11515" width="12.5703125" style="1" customWidth="1"/>
    <col min="11516" max="11516" width="34.28515625" style="1" customWidth="1"/>
    <col min="11517" max="11517" width="20.28515625" style="1" customWidth="1"/>
    <col min="11518" max="11524" width="13.7109375" style="1" customWidth="1"/>
    <col min="11525" max="11770" width="11.42578125" style="1"/>
    <col min="11771" max="11771" width="12.5703125" style="1" customWidth="1"/>
    <col min="11772" max="11772" width="34.28515625" style="1" customWidth="1"/>
    <col min="11773" max="11773" width="20.28515625" style="1" customWidth="1"/>
    <col min="11774" max="11780" width="13.7109375" style="1" customWidth="1"/>
    <col min="11781" max="12026" width="11.42578125" style="1"/>
    <col min="12027" max="12027" width="12.5703125" style="1" customWidth="1"/>
    <col min="12028" max="12028" width="34.28515625" style="1" customWidth="1"/>
    <col min="12029" max="12029" width="20.28515625" style="1" customWidth="1"/>
    <col min="12030" max="12036" width="13.7109375" style="1" customWidth="1"/>
    <col min="12037" max="12282" width="11.42578125" style="1"/>
    <col min="12283" max="12283" width="12.5703125" style="1" customWidth="1"/>
    <col min="12284" max="12284" width="34.28515625" style="1" customWidth="1"/>
    <col min="12285" max="12285" width="20.28515625" style="1" customWidth="1"/>
    <col min="12286" max="12292" width="13.7109375" style="1" customWidth="1"/>
    <col min="12293" max="12538" width="11.42578125" style="1"/>
    <col min="12539" max="12539" width="12.5703125" style="1" customWidth="1"/>
    <col min="12540" max="12540" width="34.28515625" style="1" customWidth="1"/>
    <col min="12541" max="12541" width="20.28515625" style="1" customWidth="1"/>
    <col min="12542" max="12548" width="13.7109375" style="1" customWidth="1"/>
    <col min="12549" max="12794" width="11.42578125" style="1"/>
    <col min="12795" max="12795" width="12.5703125" style="1" customWidth="1"/>
    <col min="12796" max="12796" width="34.28515625" style="1" customWidth="1"/>
    <col min="12797" max="12797" width="20.28515625" style="1" customWidth="1"/>
    <col min="12798" max="12804" width="13.7109375" style="1" customWidth="1"/>
    <col min="12805" max="13050" width="11.42578125" style="1"/>
    <col min="13051" max="13051" width="12.5703125" style="1" customWidth="1"/>
    <col min="13052" max="13052" width="34.28515625" style="1" customWidth="1"/>
    <col min="13053" max="13053" width="20.28515625" style="1" customWidth="1"/>
    <col min="13054" max="13060" width="13.7109375" style="1" customWidth="1"/>
    <col min="13061" max="13306" width="11.42578125" style="1"/>
    <col min="13307" max="13307" width="12.5703125" style="1" customWidth="1"/>
    <col min="13308" max="13308" width="34.28515625" style="1" customWidth="1"/>
    <col min="13309" max="13309" width="20.28515625" style="1" customWidth="1"/>
    <col min="13310" max="13316" width="13.7109375" style="1" customWidth="1"/>
    <col min="13317" max="13562" width="11.42578125" style="1"/>
    <col min="13563" max="13563" width="12.5703125" style="1" customWidth="1"/>
    <col min="13564" max="13564" width="34.28515625" style="1" customWidth="1"/>
    <col min="13565" max="13565" width="20.28515625" style="1" customWidth="1"/>
    <col min="13566" max="13572" width="13.7109375" style="1" customWidth="1"/>
    <col min="13573" max="13818" width="11.42578125" style="1"/>
    <col min="13819" max="13819" width="12.5703125" style="1" customWidth="1"/>
    <col min="13820" max="13820" width="34.28515625" style="1" customWidth="1"/>
    <col min="13821" max="13821" width="20.28515625" style="1" customWidth="1"/>
    <col min="13822" max="13828" width="13.7109375" style="1" customWidth="1"/>
    <col min="13829" max="14074" width="11.42578125" style="1"/>
    <col min="14075" max="14075" width="12.5703125" style="1" customWidth="1"/>
    <col min="14076" max="14076" width="34.28515625" style="1" customWidth="1"/>
    <col min="14077" max="14077" width="20.28515625" style="1" customWidth="1"/>
    <col min="14078" max="14084" width="13.7109375" style="1" customWidth="1"/>
    <col min="14085" max="14330" width="11.42578125" style="1"/>
    <col min="14331" max="14331" width="12.5703125" style="1" customWidth="1"/>
    <col min="14332" max="14332" width="34.28515625" style="1" customWidth="1"/>
    <col min="14333" max="14333" width="20.28515625" style="1" customWidth="1"/>
    <col min="14334" max="14340" width="13.7109375" style="1" customWidth="1"/>
    <col min="14341" max="14586" width="11.42578125" style="1"/>
    <col min="14587" max="14587" width="12.5703125" style="1" customWidth="1"/>
    <col min="14588" max="14588" width="34.28515625" style="1" customWidth="1"/>
    <col min="14589" max="14589" width="20.28515625" style="1" customWidth="1"/>
    <col min="14590" max="14596" width="13.7109375" style="1" customWidth="1"/>
    <col min="14597" max="14842" width="11.42578125" style="1"/>
    <col min="14843" max="14843" width="12.5703125" style="1" customWidth="1"/>
    <col min="14844" max="14844" width="34.28515625" style="1" customWidth="1"/>
    <col min="14845" max="14845" width="20.28515625" style="1" customWidth="1"/>
    <col min="14846" max="14852" width="13.7109375" style="1" customWidth="1"/>
    <col min="14853" max="15098" width="11.42578125" style="1"/>
    <col min="15099" max="15099" width="12.5703125" style="1" customWidth="1"/>
    <col min="15100" max="15100" width="34.28515625" style="1" customWidth="1"/>
    <col min="15101" max="15101" width="20.28515625" style="1" customWidth="1"/>
    <col min="15102" max="15108" width="13.7109375" style="1" customWidth="1"/>
    <col min="15109" max="15354" width="11.42578125" style="1"/>
    <col min="15355" max="15355" width="12.5703125" style="1" customWidth="1"/>
    <col min="15356" max="15356" width="34.28515625" style="1" customWidth="1"/>
    <col min="15357" max="15357" width="20.28515625" style="1" customWidth="1"/>
    <col min="15358" max="15364" width="13.7109375" style="1" customWidth="1"/>
    <col min="15365" max="15610" width="11.42578125" style="1"/>
    <col min="15611" max="15611" width="12.5703125" style="1" customWidth="1"/>
    <col min="15612" max="15612" width="34.28515625" style="1" customWidth="1"/>
    <col min="15613" max="15613" width="20.28515625" style="1" customWidth="1"/>
    <col min="15614" max="15620" width="13.7109375" style="1" customWidth="1"/>
    <col min="15621" max="15866" width="11.42578125" style="1"/>
    <col min="15867" max="15867" width="12.5703125" style="1" customWidth="1"/>
    <col min="15868" max="15868" width="34.28515625" style="1" customWidth="1"/>
    <col min="15869" max="15869" width="20.28515625" style="1" customWidth="1"/>
    <col min="15870" max="15876" width="13.7109375" style="1" customWidth="1"/>
    <col min="15877" max="16122" width="11.42578125" style="1"/>
    <col min="16123" max="16123" width="12.5703125" style="1" customWidth="1"/>
    <col min="16124" max="16124" width="34.28515625" style="1" customWidth="1"/>
    <col min="16125" max="16125" width="20.28515625" style="1" customWidth="1"/>
    <col min="16126" max="16132" width="13.7109375" style="1" customWidth="1"/>
    <col min="16133" max="16384" width="11.42578125" style="1"/>
  </cols>
  <sheetData>
    <row r="1" spans="1:18" ht="18.75" x14ac:dyDescent="0.3">
      <c r="A1" s="203" t="s">
        <v>50</v>
      </c>
      <c r="B1" s="204"/>
      <c r="C1" s="205"/>
      <c r="D1" s="205"/>
      <c r="E1" s="205"/>
      <c r="F1" s="205"/>
      <c r="G1" s="10"/>
      <c r="H1" s="10"/>
      <c r="I1" s="10"/>
      <c r="J1" s="6"/>
      <c r="K1" s="6"/>
      <c r="L1" s="6"/>
      <c r="M1" s="9"/>
      <c r="N1" s="9"/>
      <c r="O1" s="9"/>
      <c r="P1" s="11"/>
      <c r="Q1" s="9"/>
      <c r="R1" s="9"/>
    </row>
    <row r="2" spans="1:18" ht="15.75" x14ac:dyDescent="0.25">
      <c r="A2" s="17" t="s">
        <v>51</v>
      </c>
      <c r="B2" s="17" t="s">
        <v>103</v>
      </c>
      <c r="C2" s="18"/>
      <c r="D2" s="18"/>
      <c r="E2" s="18"/>
      <c r="F2" s="18"/>
      <c r="G2" s="18"/>
      <c r="H2" s="18"/>
      <c r="I2" s="18"/>
      <c r="J2" s="19"/>
      <c r="K2" s="19"/>
      <c r="L2" s="19"/>
      <c r="M2" s="17"/>
      <c r="N2" s="17"/>
      <c r="O2" s="17"/>
      <c r="P2" s="20"/>
      <c r="Q2" s="17"/>
      <c r="R2" s="9"/>
    </row>
    <row r="3" spans="1:18" ht="15.75" x14ac:dyDescent="0.25">
      <c r="A3" s="17" t="s">
        <v>52</v>
      </c>
      <c r="B3" s="17" t="s">
        <v>104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12"/>
    </row>
    <row r="4" spans="1:18" ht="15.75" x14ac:dyDescent="0.25">
      <c r="A4" s="17" t="s">
        <v>105</v>
      </c>
      <c r="B4" s="17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12"/>
    </row>
    <row r="5" spans="1:18" s="22" customFormat="1" ht="21" x14ac:dyDescent="0.2">
      <c r="A5" s="353" t="s">
        <v>63</v>
      </c>
      <c r="B5" s="353"/>
      <c r="C5" s="353"/>
      <c r="D5" s="353"/>
      <c r="E5" s="353"/>
      <c r="F5" s="353"/>
      <c r="G5" s="353"/>
      <c r="H5" s="353"/>
      <c r="I5" s="353"/>
      <c r="J5" s="353"/>
      <c r="K5" s="353"/>
      <c r="L5" s="353"/>
      <c r="M5" s="353"/>
      <c r="N5" s="353"/>
      <c r="O5" s="353"/>
      <c r="P5" s="353"/>
      <c r="Q5" s="353"/>
      <c r="R5" s="16"/>
    </row>
    <row r="6" spans="1:18" s="22" customFormat="1" ht="10.5" customHeight="1" thickBot="1" x14ac:dyDescent="0.25">
      <c r="R6" s="23"/>
    </row>
    <row r="7" spans="1:18" s="22" customFormat="1" ht="15.75" customHeight="1" thickBot="1" x14ac:dyDescent="0.3">
      <c r="A7" s="360" t="s">
        <v>111</v>
      </c>
      <c r="B7" s="361"/>
      <c r="C7" s="361"/>
      <c r="D7" s="361"/>
      <c r="E7" s="361"/>
      <c r="F7" s="223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3"/>
    </row>
    <row r="8" spans="1:18" s="22" customFormat="1" ht="29.25" customHeight="1" x14ac:dyDescent="0.25">
      <c r="A8" s="219"/>
      <c r="B8" s="220"/>
      <c r="C8" s="221" t="s">
        <v>132</v>
      </c>
      <c r="D8" s="221" t="s">
        <v>131</v>
      </c>
      <c r="E8" s="221" t="s">
        <v>133</v>
      </c>
      <c r="F8" s="222" t="s">
        <v>134</v>
      </c>
      <c r="G8" s="206"/>
      <c r="H8" s="206"/>
      <c r="I8" s="206"/>
      <c r="J8" s="206"/>
      <c r="K8" s="206"/>
      <c r="L8" s="206"/>
      <c r="M8" s="206"/>
      <c r="N8" s="206"/>
      <c r="O8" s="206"/>
      <c r="P8" s="206"/>
      <c r="Q8" s="206"/>
      <c r="R8" s="23"/>
    </row>
    <row r="9" spans="1:18" s="22" customFormat="1" ht="15.75" customHeight="1" x14ac:dyDescent="0.2">
      <c r="A9" s="250" t="s">
        <v>112</v>
      </c>
      <c r="B9" s="251"/>
      <c r="C9" s="212">
        <v>460000</v>
      </c>
      <c r="D9" s="212">
        <v>460000</v>
      </c>
      <c r="E9" s="217">
        <v>429996.89</v>
      </c>
      <c r="F9" s="214">
        <f>E9/D9*100</f>
        <v>93.477584782608702</v>
      </c>
      <c r="G9" s="207"/>
      <c r="H9" s="207"/>
      <c r="I9" s="207"/>
      <c r="J9" s="207"/>
      <c r="K9" s="207"/>
      <c r="L9" s="207"/>
      <c r="M9" s="207"/>
      <c r="N9" s="207"/>
      <c r="O9" s="207"/>
      <c r="P9" s="207"/>
      <c r="Q9" s="207"/>
      <c r="R9" s="23"/>
    </row>
    <row r="10" spans="1:18" s="22" customFormat="1" ht="15.75" customHeight="1" x14ac:dyDescent="0.2">
      <c r="A10" s="250" t="s">
        <v>125</v>
      </c>
      <c r="B10" s="251"/>
      <c r="C10" s="212">
        <v>0</v>
      </c>
      <c r="D10" s="212">
        <v>15063.01</v>
      </c>
      <c r="E10" s="217">
        <v>15063.01</v>
      </c>
      <c r="F10" s="214">
        <f t="shared" ref="F10:F19" si="0">E10/D10*100</f>
        <v>100</v>
      </c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3"/>
    </row>
    <row r="11" spans="1:18" s="22" customFormat="1" ht="15.75" customHeight="1" x14ac:dyDescent="0.2">
      <c r="A11" s="250" t="s">
        <v>126</v>
      </c>
      <c r="B11" s="251"/>
      <c r="C11" s="212">
        <v>0</v>
      </c>
      <c r="D11" s="212">
        <v>6000</v>
      </c>
      <c r="E11" s="217">
        <v>6000</v>
      </c>
      <c r="F11" s="214">
        <f t="shared" si="0"/>
        <v>100</v>
      </c>
      <c r="G11" s="207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3"/>
    </row>
    <row r="12" spans="1:18" s="22" customFormat="1" ht="15.75" customHeight="1" x14ac:dyDescent="0.2">
      <c r="A12" s="250" t="s">
        <v>113</v>
      </c>
      <c r="B12" s="251"/>
      <c r="C12" s="213">
        <v>137040.87</v>
      </c>
      <c r="D12" s="212">
        <v>137040.87</v>
      </c>
      <c r="E12" s="217">
        <v>103554.74</v>
      </c>
      <c r="F12" s="214">
        <f t="shared" si="0"/>
        <v>75.564858862907116</v>
      </c>
      <c r="G12" s="208"/>
      <c r="H12" s="207"/>
      <c r="I12" s="207"/>
      <c r="J12" s="207"/>
      <c r="K12" s="207"/>
      <c r="L12" s="207"/>
      <c r="M12" s="207"/>
      <c r="N12" s="207"/>
      <c r="O12" s="207"/>
      <c r="P12" s="207"/>
      <c r="Q12" s="207"/>
      <c r="R12" s="23"/>
    </row>
    <row r="13" spans="1:18" s="22" customFormat="1" ht="15.75" customHeight="1" x14ac:dyDescent="0.2">
      <c r="A13" s="250" t="s">
        <v>127</v>
      </c>
      <c r="B13" s="251"/>
      <c r="C13" s="213">
        <v>0</v>
      </c>
      <c r="D13" s="212">
        <v>15820.05</v>
      </c>
      <c r="E13" s="217">
        <v>15820.05</v>
      </c>
      <c r="F13" s="214">
        <f t="shared" si="0"/>
        <v>100</v>
      </c>
      <c r="G13" s="208"/>
      <c r="H13" s="207"/>
      <c r="I13" s="207"/>
      <c r="J13" s="207"/>
      <c r="K13" s="207"/>
      <c r="L13" s="207"/>
      <c r="M13" s="207"/>
      <c r="N13" s="207"/>
      <c r="O13" s="207"/>
      <c r="P13" s="207"/>
      <c r="Q13" s="207"/>
      <c r="R13" s="23"/>
    </row>
    <row r="14" spans="1:18" s="22" customFormat="1" ht="15.75" customHeight="1" x14ac:dyDescent="0.2">
      <c r="A14" s="250" t="s">
        <v>128</v>
      </c>
      <c r="B14" s="251"/>
      <c r="C14" s="213">
        <v>0</v>
      </c>
      <c r="D14" s="212">
        <v>3299.5</v>
      </c>
      <c r="E14" s="217">
        <v>3299.5</v>
      </c>
      <c r="F14" s="214">
        <f t="shared" si="0"/>
        <v>100</v>
      </c>
      <c r="G14" s="208"/>
      <c r="H14" s="207"/>
      <c r="I14" s="207"/>
      <c r="J14" s="207"/>
      <c r="K14" s="207"/>
      <c r="L14" s="207"/>
      <c r="M14" s="207"/>
      <c r="N14" s="207"/>
      <c r="O14" s="207"/>
      <c r="P14" s="207"/>
      <c r="Q14" s="207"/>
      <c r="R14" s="23"/>
    </row>
    <row r="15" spans="1:18" s="22" customFormat="1" ht="15.75" customHeight="1" x14ac:dyDescent="0.2">
      <c r="A15" s="250" t="s">
        <v>114</v>
      </c>
      <c r="B15" s="251"/>
      <c r="C15" s="212">
        <v>16500</v>
      </c>
      <c r="D15" s="212">
        <v>16500</v>
      </c>
      <c r="E15" s="217">
        <v>12370.5</v>
      </c>
      <c r="F15" s="214">
        <f t="shared" si="0"/>
        <v>74.972727272727269</v>
      </c>
      <c r="G15" s="208"/>
      <c r="H15" s="207"/>
      <c r="I15" s="207"/>
      <c r="J15" s="207"/>
      <c r="K15" s="207"/>
      <c r="L15" s="207"/>
      <c r="M15" s="207"/>
      <c r="N15" s="207"/>
      <c r="O15" s="207"/>
      <c r="P15" s="207"/>
      <c r="Q15" s="207"/>
      <c r="R15" s="23"/>
    </row>
    <row r="16" spans="1:18" s="22" customFormat="1" ht="15.75" customHeight="1" x14ac:dyDescent="0.2">
      <c r="A16" s="250" t="s">
        <v>129</v>
      </c>
      <c r="B16" s="251"/>
      <c r="C16" s="212">
        <v>0</v>
      </c>
      <c r="D16" s="212">
        <v>446.31</v>
      </c>
      <c r="E16" s="217">
        <v>446.31</v>
      </c>
      <c r="F16" s="214">
        <f t="shared" si="0"/>
        <v>100</v>
      </c>
      <c r="G16" s="208"/>
      <c r="H16" s="207"/>
      <c r="I16" s="207"/>
      <c r="J16" s="207"/>
      <c r="K16" s="207"/>
      <c r="L16" s="207"/>
      <c r="M16" s="207"/>
      <c r="N16" s="207"/>
      <c r="O16" s="207"/>
      <c r="P16" s="207"/>
      <c r="Q16" s="207"/>
      <c r="R16" s="23"/>
    </row>
    <row r="17" spans="1:18" s="22" customFormat="1" ht="15.75" customHeight="1" x14ac:dyDescent="0.2">
      <c r="A17" s="250" t="s">
        <v>130</v>
      </c>
      <c r="B17" s="251"/>
      <c r="C17" s="212">
        <v>0</v>
      </c>
      <c r="D17" s="212">
        <v>3000</v>
      </c>
      <c r="E17" s="217">
        <v>3000</v>
      </c>
      <c r="F17" s="214">
        <f t="shared" si="0"/>
        <v>100</v>
      </c>
      <c r="G17" s="208"/>
      <c r="H17" s="207"/>
      <c r="I17" s="207"/>
      <c r="J17" s="207"/>
      <c r="K17" s="207"/>
      <c r="L17" s="207"/>
      <c r="M17" s="207"/>
      <c r="N17" s="207"/>
      <c r="O17" s="207"/>
      <c r="P17" s="207"/>
      <c r="Q17" s="207"/>
      <c r="R17" s="23"/>
    </row>
    <row r="18" spans="1:18" s="22" customFormat="1" ht="15.75" customHeight="1" x14ac:dyDescent="0.2">
      <c r="A18" s="250" t="s">
        <v>115</v>
      </c>
      <c r="B18" s="251"/>
      <c r="C18" s="212">
        <v>25000</v>
      </c>
      <c r="D18" s="212">
        <v>25000</v>
      </c>
      <c r="E18" s="217">
        <v>25000</v>
      </c>
      <c r="F18" s="214">
        <f t="shared" si="0"/>
        <v>100</v>
      </c>
      <c r="G18" s="208"/>
      <c r="H18" s="207"/>
      <c r="I18" s="207"/>
      <c r="J18" s="207"/>
      <c r="K18" s="207"/>
      <c r="L18" s="207"/>
      <c r="M18" s="207"/>
      <c r="N18" s="207"/>
      <c r="O18" s="207"/>
      <c r="P18" s="207"/>
      <c r="Q18" s="207"/>
      <c r="R18" s="23"/>
    </row>
    <row r="19" spans="1:18" s="22" customFormat="1" ht="15.75" customHeight="1" thickBot="1" x14ac:dyDescent="0.25">
      <c r="A19" s="252" t="s">
        <v>116</v>
      </c>
      <c r="B19" s="253"/>
      <c r="C19" s="215">
        <v>2000</v>
      </c>
      <c r="D19" s="215">
        <v>2000</v>
      </c>
      <c r="E19" s="218">
        <v>478</v>
      </c>
      <c r="F19" s="216">
        <f t="shared" si="0"/>
        <v>23.9</v>
      </c>
      <c r="G19" s="208"/>
      <c r="H19" s="207"/>
      <c r="I19" s="207"/>
      <c r="J19" s="207"/>
      <c r="K19" s="207"/>
      <c r="L19" s="207"/>
      <c r="M19" s="207"/>
      <c r="N19" s="207"/>
      <c r="O19" s="207"/>
      <c r="P19" s="207"/>
      <c r="Q19" s="207"/>
      <c r="R19" s="23"/>
    </row>
    <row r="20" spans="1:18" s="26" customFormat="1" ht="42" customHeight="1" thickBot="1" x14ac:dyDescent="0.25">
      <c r="A20" s="224" t="s">
        <v>0</v>
      </c>
      <c r="B20" s="225" t="s">
        <v>1</v>
      </c>
      <c r="C20" s="209" t="s">
        <v>108</v>
      </c>
      <c r="D20" s="210" t="s">
        <v>109</v>
      </c>
      <c r="E20" s="211" t="s">
        <v>110</v>
      </c>
      <c r="F20" s="306" t="s">
        <v>136</v>
      </c>
      <c r="G20" s="254" t="s">
        <v>68</v>
      </c>
      <c r="H20" s="254" t="s">
        <v>117</v>
      </c>
      <c r="I20" s="254" t="s">
        <v>118</v>
      </c>
      <c r="J20" s="254" t="s">
        <v>119</v>
      </c>
      <c r="K20" s="254" t="s">
        <v>120</v>
      </c>
      <c r="L20" s="254" t="s">
        <v>121</v>
      </c>
      <c r="M20" s="254" t="s">
        <v>122</v>
      </c>
      <c r="N20" s="254" t="s">
        <v>123</v>
      </c>
      <c r="O20" s="254" t="s">
        <v>124</v>
      </c>
      <c r="P20" s="254" t="s">
        <v>71</v>
      </c>
      <c r="Q20" s="255" t="s">
        <v>72</v>
      </c>
    </row>
    <row r="21" spans="1:18" s="22" customFormat="1" ht="19.5" customHeight="1" thickBot="1" x14ac:dyDescent="0.25">
      <c r="A21" s="354" t="s">
        <v>135</v>
      </c>
      <c r="B21" s="355"/>
      <c r="C21" s="256">
        <f t="shared" ref="C21:H21" si="1">SUM(C23,C69)</f>
        <v>684169.74</v>
      </c>
      <c r="D21" s="256">
        <f t="shared" si="1"/>
        <v>684169.74</v>
      </c>
      <c r="E21" s="257">
        <f>SUM(E23,E69)</f>
        <v>615029</v>
      </c>
      <c r="F21" s="257">
        <f>E21/D21*100</f>
        <v>89.894212509310918</v>
      </c>
      <c r="G21" s="258">
        <f t="shared" si="1"/>
        <v>429996.88999999996</v>
      </c>
      <c r="H21" s="258">
        <f t="shared" si="1"/>
        <v>15063.01</v>
      </c>
      <c r="I21" s="258">
        <f>SUM(I23,I69)</f>
        <v>6000</v>
      </c>
      <c r="J21" s="258">
        <f>SUM(J23)</f>
        <v>103554.74</v>
      </c>
      <c r="K21" s="258">
        <f>SUM(K23,K69)</f>
        <v>15820.05</v>
      </c>
      <c r="L21" s="258">
        <f>SUM(L25,L63)</f>
        <v>3299.5</v>
      </c>
      <c r="M21" s="258">
        <f>SUM(M23,M69)</f>
        <v>12370.5</v>
      </c>
      <c r="N21" s="258">
        <f>SUM(N23,N69)</f>
        <v>446.31</v>
      </c>
      <c r="O21" s="258">
        <f>SUM(O23,O69)</f>
        <v>3000</v>
      </c>
      <c r="P21" s="258">
        <f>SUM(P23,P69)</f>
        <v>25000</v>
      </c>
      <c r="Q21" s="259">
        <f>SUM(Q69,Q23)</f>
        <v>478</v>
      </c>
    </row>
    <row r="22" spans="1:18" s="22" customFormat="1" ht="19.5" customHeight="1" thickBot="1" x14ac:dyDescent="0.25">
      <c r="A22" s="356" t="s">
        <v>62</v>
      </c>
      <c r="B22" s="357"/>
      <c r="C22" s="260"/>
      <c r="D22" s="260"/>
      <c r="E22" s="261"/>
      <c r="F22" s="261"/>
      <c r="G22" s="262"/>
      <c r="H22" s="262"/>
      <c r="I22" s="262"/>
      <c r="J22" s="262"/>
      <c r="K22" s="262"/>
      <c r="L22" s="262"/>
      <c r="M22" s="262"/>
      <c r="N22" s="262"/>
      <c r="O22" s="262"/>
      <c r="P22" s="262"/>
      <c r="Q22" s="263"/>
    </row>
    <row r="23" spans="1:18" s="26" customFormat="1" ht="13.5" thickBot="1" x14ac:dyDescent="0.25">
      <c r="A23" s="226">
        <v>1025</v>
      </c>
      <c r="B23" s="227" t="s">
        <v>3</v>
      </c>
      <c r="C23" s="228">
        <f>SUM(C25,C63)</f>
        <v>255397.47999999998</v>
      </c>
      <c r="D23" s="228">
        <f t="shared" ref="D23:Q23" si="2">SUM(D25,D63)</f>
        <v>255397.47999999998</v>
      </c>
      <c r="E23" s="228">
        <f t="shared" si="2"/>
        <v>221816.95999999999</v>
      </c>
      <c r="F23" s="228">
        <f>E23/D23*100</f>
        <v>86.851663532467114</v>
      </c>
      <c r="G23" s="228">
        <f t="shared" si="2"/>
        <v>96661.67</v>
      </c>
      <c r="H23" s="228">
        <f t="shared" si="2"/>
        <v>2481</v>
      </c>
      <c r="I23" s="228">
        <f t="shared" si="2"/>
        <v>0</v>
      </c>
      <c r="J23" s="228">
        <f t="shared" si="2"/>
        <v>103554.74</v>
      </c>
      <c r="K23" s="228">
        <f t="shared" si="2"/>
        <v>15820.05</v>
      </c>
      <c r="L23" s="228">
        <f t="shared" si="2"/>
        <v>3299.5</v>
      </c>
      <c r="M23" s="228">
        <f t="shared" si="2"/>
        <v>0</v>
      </c>
      <c r="N23" s="228">
        <f t="shared" si="2"/>
        <v>0</v>
      </c>
      <c r="O23" s="228">
        <f t="shared" si="2"/>
        <v>0</v>
      </c>
      <c r="P23" s="228">
        <f t="shared" si="2"/>
        <v>0</v>
      </c>
      <c r="Q23" s="229">
        <f t="shared" si="2"/>
        <v>0</v>
      </c>
    </row>
    <row r="24" spans="1:18" s="26" customFormat="1" ht="15" customHeight="1" thickBot="1" x14ac:dyDescent="0.25">
      <c r="A24" s="358" t="s">
        <v>37</v>
      </c>
      <c r="B24" s="359"/>
      <c r="C24" s="230"/>
      <c r="D24" s="230"/>
      <c r="E24" s="230"/>
      <c r="F24" s="230"/>
      <c r="G24" s="231"/>
      <c r="H24" s="231"/>
      <c r="I24" s="231"/>
      <c r="J24" s="231"/>
      <c r="K24" s="231"/>
      <c r="L24" s="231"/>
      <c r="M24" s="231"/>
      <c r="N24" s="231"/>
      <c r="O24" s="231"/>
      <c r="P24" s="231"/>
      <c r="Q24" s="232"/>
    </row>
    <row r="25" spans="1:18" s="26" customFormat="1" ht="20.25" customHeight="1" thickBot="1" x14ac:dyDescent="0.25">
      <c r="A25" s="347" t="s">
        <v>48</v>
      </c>
      <c r="B25" s="348"/>
      <c r="C25" s="233">
        <f t="shared" ref="C25:Q25" si="3">SUM(C26,C34,C60)</f>
        <v>252097.97999999998</v>
      </c>
      <c r="D25" s="233">
        <f t="shared" si="3"/>
        <v>252097.97999999998</v>
      </c>
      <c r="E25" s="233">
        <f t="shared" si="3"/>
        <v>218517.46</v>
      </c>
      <c r="F25" s="233">
        <f>E25/D25*100</f>
        <v>86.679575933135212</v>
      </c>
      <c r="G25" s="233">
        <f t="shared" si="3"/>
        <v>96661.67</v>
      </c>
      <c r="H25" s="233">
        <f t="shared" si="3"/>
        <v>2481</v>
      </c>
      <c r="I25" s="233">
        <f t="shared" si="3"/>
        <v>0</v>
      </c>
      <c r="J25" s="233">
        <f t="shared" si="3"/>
        <v>103554.74</v>
      </c>
      <c r="K25" s="233">
        <f t="shared" si="3"/>
        <v>15820.05</v>
      </c>
      <c r="L25" s="233">
        <f t="shared" si="3"/>
        <v>0</v>
      </c>
      <c r="M25" s="233">
        <f t="shared" si="3"/>
        <v>0</v>
      </c>
      <c r="N25" s="233">
        <f t="shared" si="3"/>
        <v>0</v>
      </c>
      <c r="O25" s="233">
        <f t="shared" si="3"/>
        <v>0</v>
      </c>
      <c r="P25" s="233">
        <f t="shared" si="3"/>
        <v>0</v>
      </c>
      <c r="Q25" s="234">
        <f t="shared" si="3"/>
        <v>0</v>
      </c>
    </row>
    <row r="26" spans="1:18" s="26" customFormat="1" x14ac:dyDescent="0.2">
      <c r="A26" s="264">
        <v>31</v>
      </c>
      <c r="B26" s="265" t="s">
        <v>4</v>
      </c>
      <c r="C26" s="266">
        <f>SUM(C27,C30,C32)</f>
        <v>137790</v>
      </c>
      <c r="D26" s="266">
        <f t="shared" ref="D26:E26" si="4">SUM(D27,D30,D32)</f>
        <v>137790</v>
      </c>
      <c r="E26" s="267">
        <f t="shared" si="4"/>
        <v>137675.01999999999</v>
      </c>
      <c r="F26" s="268">
        <f>E26/D26*100</f>
        <v>99.916554176645604</v>
      </c>
      <c r="G26" s="269">
        <f>SUM(G27)</f>
        <v>96661.67</v>
      </c>
      <c r="H26" s="269">
        <v>2481</v>
      </c>
      <c r="I26" s="269"/>
      <c r="J26" s="269">
        <f>SUM(J27,J30,J32)</f>
        <v>34586.67</v>
      </c>
      <c r="K26" s="269">
        <f>SUM(K27,K30,K32)</f>
        <v>3945.6800000000003</v>
      </c>
      <c r="L26" s="269"/>
      <c r="M26" s="269"/>
      <c r="N26" s="269"/>
      <c r="O26" s="269"/>
      <c r="P26" s="269"/>
      <c r="Q26" s="270"/>
    </row>
    <row r="27" spans="1:18" s="22" customFormat="1" x14ac:dyDescent="0.2">
      <c r="A27" s="271">
        <v>311</v>
      </c>
      <c r="B27" s="272" t="s">
        <v>5</v>
      </c>
      <c r="C27" s="273">
        <v>109000</v>
      </c>
      <c r="D27" s="273">
        <v>109000</v>
      </c>
      <c r="E27" s="274">
        <v>108905.61</v>
      </c>
      <c r="F27" s="274">
        <f t="shared" ref="F27:F62" si="5">E27/D27*100</f>
        <v>99.913403669724772</v>
      </c>
      <c r="G27" s="275">
        <v>96661.67</v>
      </c>
      <c r="H27" s="275">
        <v>2481</v>
      </c>
      <c r="I27" s="275"/>
      <c r="J27" s="275">
        <v>8143.26</v>
      </c>
      <c r="K27" s="275">
        <v>1619.68</v>
      </c>
      <c r="L27" s="275"/>
      <c r="M27" s="275"/>
      <c r="N27" s="275"/>
      <c r="O27" s="275"/>
      <c r="P27" s="275"/>
      <c r="Q27" s="276"/>
    </row>
    <row r="28" spans="1:18" s="27" customFormat="1" x14ac:dyDescent="0.2">
      <c r="A28" s="235">
        <v>3111</v>
      </c>
      <c r="B28" s="236" t="s">
        <v>74</v>
      </c>
      <c r="C28" s="277">
        <v>106400</v>
      </c>
      <c r="D28" s="277">
        <v>106400</v>
      </c>
      <c r="E28" s="278">
        <v>106349.25</v>
      </c>
      <c r="F28" s="274">
        <f t="shared" si="5"/>
        <v>99.952302631578945</v>
      </c>
      <c r="G28" s="279">
        <v>94305.31</v>
      </c>
      <c r="H28" s="279"/>
      <c r="I28" s="279"/>
      <c r="J28" s="279">
        <v>8143.26</v>
      </c>
      <c r="K28" s="279">
        <v>1419.68</v>
      </c>
      <c r="L28" s="279"/>
      <c r="M28" s="279"/>
      <c r="N28" s="279"/>
      <c r="O28" s="279"/>
      <c r="P28" s="279"/>
      <c r="Q28" s="280"/>
    </row>
    <row r="29" spans="1:18" s="27" customFormat="1" x14ac:dyDescent="0.2">
      <c r="A29" s="235">
        <v>3113</v>
      </c>
      <c r="B29" s="236" t="s">
        <v>75</v>
      </c>
      <c r="C29" s="277">
        <v>2600</v>
      </c>
      <c r="D29" s="277">
        <v>2600</v>
      </c>
      <c r="E29" s="278">
        <v>2556.36</v>
      </c>
      <c r="F29" s="274">
        <f t="shared" si="5"/>
        <v>98.321538461538466</v>
      </c>
      <c r="G29" s="279">
        <v>2356.36</v>
      </c>
      <c r="H29" s="279"/>
      <c r="I29" s="279"/>
      <c r="J29" s="279">
        <v>0</v>
      </c>
      <c r="K29" s="279">
        <v>200</v>
      </c>
      <c r="L29" s="279"/>
      <c r="M29" s="279"/>
      <c r="N29" s="279"/>
      <c r="O29" s="279"/>
      <c r="P29" s="279"/>
      <c r="Q29" s="280"/>
    </row>
    <row r="30" spans="1:18" s="22" customFormat="1" x14ac:dyDescent="0.2">
      <c r="A30" s="271">
        <v>312</v>
      </c>
      <c r="B30" s="272" t="s">
        <v>6</v>
      </c>
      <c r="C30" s="273">
        <v>10800</v>
      </c>
      <c r="D30" s="273">
        <v>10800</v>
      </c>
      <c r="E30" s="274">
        <v>10800</v>
      </c>
      <c r="F30" s="274">
        <f t="shared" si="5"/>
        <v>100</v>
      </c>
      <c r="G30" s="275"/>
      <c r="H30" s="275"/>
      <c r="I30" s="275"/>
      <c r="J30" s="275">
        <v>8800</v>
      </c>
      <c r="K30" s="275">
        <v>2000</v>
      </c>
      <c r="L30" s="275"/>
      <c r="M30" s="275"/>
      <c r="N30" s="275"/>
      <c r="O30" s="275"/>
      <c r="P30" s="275"/>
      <c r="Q30" s="276"/>
    </row>
    <row r="31" spans="1:18" s="27" customFormat="1" x14ac:dyDescent="0.2">
      <c r="A31" s="235">
        <v>3121</v>
      </c>
      <c r="B31" s="236" t="s">
        <v>6</v>
      </c>
      <c r="C31" s="277">
        <v>10800</v>
      </c>
      <c r="D31" s="277">
        <v>10800</v>
      </c>
      <c r="E31" s="278">
        <v>10800</v>
      </c>
      <c r="F31" s="274">
        <f t="shared" si="5"/>
        <v>100</v>
      </c>
      <c r="G31" s="279"/>
      <c r="H31" s="279"/>
      <c r="I31" s="279"/>
      <c r="J31" s="279">
        <v>8800</v>
      </c>
      <c r="K31" s="279">
        <v>2000</v>
      </c>
      <c r="L31" s="279"/>
      <c r="M31" s="279"/>
      <c r="N31" s="279"/>
      <c r="O31" s="279"/>
      <c r="P31" s="279"/>
      <c r="Q31" s="280"/>
    </row>
    <row r="32" spans="1:18" s="22" customFormat="1" x14ac:dyDescent="0.2">
      <c r="A32" s="271">
        <v>313</v>
      </c>
      <c r="B32" s="272" t="s">
        <v>7</v>
      </c>
      <c r="C32" s="273">
        <v>17990</v>
      </c>
      <c r="D32" s="273">
        <v>17990</v>
      </c>
      <c r="E32" s="274">
        <v>17969.41</v>
      </c>
      <c r="F32" s="274">
        <f t="shared" si="5"/>
        <v>99.885547526403556</v>
      </c>
      <c r="G32" s="275"/>
      <c r="H32" s="275"/>
      <c r="I32" s="275"/>
      <c r="J32" s="275">
        <v>17643.41</v>
      </c>
      <c r="K32" s="275">
        <v>326</v>
      </c>
      <c r="L32" s="275"/>
      <c r="M32" s="275"/>
      <c r="N32" s="275"/>
      <c r="O32" s="275"/>
      <c r="P32" s="275"/>
      <c r="Q32" s="276"/>
    </row>
    <row r="33" spans="1:17" s="27" customFormat="1" x14ac:dyDescent="0.2">
      <c r="A33" s="235">
        <v>3132</v>
      </c>
      <c r="B33" s="236" t="s">
        <v>76</v>
      </c>
      <c r="C33" s="277">
        <v>17990</v>
      </c>
      <c r="D33" s="277">
        <v>17990</v>
      </c>
      <c r="E33" s="278">
        <v>17969.41</v>
      </c>
      <c r="F33" s="274">
        <f t="shared" si="5"/>
        <v>99.885547526403556</v>
      </c>
      <c r="G33" s="279"/>
      <c r="H33" s="279"/>
      <c r="I33" s="279"/>
      <c r="J33" s="279">
        <v>17643.41</v>
      </c>
      <c r="K33" s="279">
        <v>326</v>
      </c>
      <c r="L33" s="279"/>
      <c r="M33" s="279"/>
      <c r="N33" s="279"/>
      <c r="O33" s="279"/>
      <c r="P33" s="279"/>
      <c r="Q33" s="280"/>
    </row>
    <row r="34" spans="1:17" s="26" customFormat="1" x14ac:dyDescent="0.2">
      <c r="A34" s="281">
        <v>32</v>
      </c>
      <c r="B34" s="282" t="s">
        <v>8</v>
      </c>
      <c r="C34" s="283">
        <f>SUM(C35,C39,C45,C54)</f>
        <v>112807.98</v>
      </c>
      <c r="D34" s="283">
        <f t="shared" ref="D34:E34" si="6">SUM(D35,D39,D45,D54)</f>
        <v>112807.98</v>
      </c>
      <c r="E34" s="284">
        <f t="shared" si="6"/>
        <v>79585.73</v>
      </c>
      <c r="F34" s="274">
        <f t="shared" si="5"/>
        <v>70.549734158877769</v>
      </c>
      <c r="G34" s="285"/>
      <c r="H34" s="285"/>
      <c r="I34" s="285"/>
      <c r="J34" s="285">
        <f>SUM(J35,J39,J45,J54)</f>
        <v>68711.360000000001</v>
      </c>
      <c r="K34" s="285">
        <f>SUM(K35,K39,K45,K54)</f>
        <v>10874.369999999999</v>
      </c>
      <c r="L34" s="285"/>
      <c r="M34" s="285"/>
      <c r="N34" s="285"/>
      <c r="O34" s="285"/>
      <c r="P34" s="285"/>
      <c r="Q34" s="286"/>
    </row>
    <row r="35" spans="1:17" s="22" customFormat="1" x14ac:dyDescent="0.2">
      <c r="A35" s="271">
        <v>321</v>
      </c>
      <c r="B35" s="272" t="s">
        <v>9</v>
      </c>
      <c r="C35" s="273">
        <v>15100</v>
      </c>
      <c r="D35" s="273">
        <v>15100</v>
      </c>
      <c r="E35" s="274">
        <v>11902.4</v>
      </c>
      <c r="F35" s="274">
        <f t="shared" si="5"/>
        <v>78.823841059602657</v>
      </c>
      <c r="G35" s="275"/>
      <c r="H35" s="275"/>
      <c r="I35" s="275"/>
      <c r="J35" s="275">
        <v>11402.4</v>
      </c>
      <c r="K35" s="275">
        <v>500</v>
      </c>
      <c r="L35" s="275"/>
      <c r="M35" s="275"/>
      <c r="N35" s="275"/>
      <c r="O35" s="275"/>
      <c r="P35" s="275"/>
      <c r="Q35" s="276"/>
    </row>
    <row r="36" spans="1:17" s="27" customFormat="1" x14ac:dyDescent="0.2">
      <c r="A36" s="235">
        <v>3211</v>
      </c>
      <c r="B36" s="236" t="s">
        <v>77</v>
      </c>
      <c r="C36" s="277">
        <v>4000</v>
      </c>
      <c r="D36" s="277">
        <v>4000</v>
      </c>
      <c r="E36" s="278">
        <v>2340.4</v>
      </c>
      <c r="F36" s="274">
        <f t="shared" si="5"/>
        <v>58.510000000000005</v>
      </c>
      <c r="G36" s="279"/>
      <c r="H36" s="279"/>
      <c r="I36" s="279"/>
      <c r="J36" s="279">
        <v>2340.4</v>
      </c>
      <c r="K36" s="279">
        <v>0</v>
      </c>
      <c r="L36" s="279"/>
      <c r="M36" s="279"/>
      <c r="N36" s="279"/>
      <c r="O36" s="279"/>
      <c r="P36" s="279"/>
      <c r="Q36" s="280"/>
    </row>
    <row r="37" spans="1:17" s="27" customFormat="1" x14ac:dyDescent="0.2">
      <c r="A37" s="235">
        <v>3212</v>
      </c>
      <c r="B37" s="236" t="s">
        <v>78</v>
      </c>
      <c r="C37" s="277">
        <v>8900</v>
      </c>
      <c r="D37" s="277">
        <v>8900</v>
      </c>
      <c r="E37" s="278">
        <v>8512</v>
      </c>
      <c r="F37" s="274">
        <f t="shared" si="5"/>
        <v>95.640449438202239</v>
      </c>
      <c r="G37" s="279"/>
      <c r="H37" s="279"/>
      <c r="I37" s="279"/>
      <c r="J37" s="279">
        <v>8512</v>
      </c>
      <c r="K37" s="279">
        <v>0</v>
      </c>
      <c r="L37" s="279"/>
      <c r="M37" s="279"/>
      <c r="N37" s="279"/>
      <c r="O37" s="279"/>
      <c r="P37" s="279"/>
      <c r="Q37" s="280"/>
    </row>
    <row r="38" spans="1:17" s="27" customFormat="1" x14ac:dyDescent="0.2">
      <c r="A38" s="235">
        <v>3213</v>
      </c>
      <c r="B38" s="236" t="s">
        <v>79</v>
      </c>
      <c r="C38" s="277">
        <v>2200</v>
      </c>
      <c r="D38" s="277">
        <v>2200</v>
      </c>
      <c r="E38" s="278">
        <v>1050</v>
      </c>
      <c r="F38" s="274">
        <f t="shared" si="5"/>
        <v>47.727272727272727</v>
      </c>
      <c r="G38" s="279"/>
      <c r="H38" s="279"/>
      <c r="I38" s="279"/>
      <c r="J38" s="279">
        <v>550</v>
      </c>
      <c r="K38" s="279">
        <v>500</v>
      </c>
      <c r="L38" s="279"/>
      <c r="M38" s="279"/>
      <c r="N38" s="279"/>
      <c r="O38" s="279"/>
      <c r="P38" s="279"/>
      <c r="Q38" s="280"/>
    </row>
    <row r="39" spans="1:17" s="22" customFormat="1" x14ac:dyDescent="0.2">
      <c r="A39" s="271">
        <v>322</v>
      </c>
      <c r="B39" s="272" t="s">
        <v>10</v>
      </c>
      <c r="C39" s="273">
        <v>15237.23</v>
      </c>
      <c r="D39" s="273">
        <v>15237.23</v>
      </c>
      <c r="E39" s="274">
        <v>10591.39</v>
      </c>
      <c r="F39" s="274">
        <f t="shared" si="5"/>
        <v>69.509943736492787</v>
      </c>
      <c r="G39" s="275"/>
      <c r="H39" s="275"/>
      <c r="I39" s="275"/>
      <c r="J39" s="275">
        <v>8953.84</v>
      </c>
      <c r="K39" s="275">
        <v>1637.55</v>
      </c>
      <c r="L39" s="275"/>
      <c r="M39" s="275"/>
      <c r="N39" s="275"/>
      <c r="O39" s="275"/>
      <c r="P39" s="275"/>
      <c r="Q39" s="276"/>
    </row>
    <row r="40" spans="1:17" s="27" customFormat="1" x14ac:dyDescent="0.2">
      <c r="A40" s="235">
        <v>3221</v>
      </c>
      <c r="B40" s="236" t="s">
        <v>80</v>
      </c>
      <c r="C40" s="277">
        <v>10937.23</v>
      </c>
      <c r="D40" s="277">
        <v>10937.23</v>
      </c>
      <c r="E40" s="278">
        <v>8802.3700000000008</v>
      </c>
      <c r="F40" s="274">
        <f t="shared" si="5"/>
        <v>80.480798154560176</v>
      </c>
      <c r="G40" s="279"/>
      <c r="H40" s="279"/>
      <c r="I40" s="279"/>
      <c r="J40" s="279">
        <v>7664.82</v>
      </c>
      <c r="K40" s="279">
        <v>1137.55</v>
      </c>
      <c r="L40" s="279"/>
      <c r="M40" s="279"/>
      <c r="N40" s="279"/>
      <c r="O40" s="279"/>
      <c r="P40" s="279"/>
      <c r="Q40" s="280"/>
    </row>
    <row r="41" spans="1:17" s="27" customFormat="1" x14ac:dyDescent="0.2">
      <c r="A41" s="235">
        <v>3223</v>
      </c>
      <c r="B41" s="236" t="s">
        <v>81</v>
      </c>
      <c r="C41" s="277">
        <v>2000</v>
      </c>
      <c r="D41" s="277">
        <v>2000</v>
      </c>
      <c r="E41" s="278">
        <v>1144.78</v>
      </c>
      <c r="F41" s="274">
        <f t="shared" si="5"/>
        <v>57.238999999999997</v>
      </c>
      <c r="G41" s="279"/>
      <c r="H41" s="279"/>
      <c r="I41" s="279"/>
      <c r="J41" s="279">
        <v>1144.78</v>
      </c>
      <c r="K41" s="279">
        <v>0</v>
      </c>
      <c r="L41" s="279"/>
      <c r="M41" s="279"/>
      <c r="N41" s="279"/>
      <c r="O41" s="279"/>
      <c r="P41" s="279"/>
      <c r="Q41" s="280"/>
    </row>
    <row r="42" spans="1:17" s="27" customFormat="1" ht="16.5" x14ac:dyDescent="0.2">
      <c r="A42" s="235">
        <v>3224</v>
      </c>
      <c r="B42" s="236" t="s">
        <v>82</v>
      </c>
      <c r="C42" s="277">
        <v>800</v>
      </c>
      <c r="D42" s="277">
        <v>800</v>
      </c>
      <c r="E42" s="278">
        <v>0</v>
      </c>
      <c r="F42" s="274">
        <f t="shared" si="5"/>
        <v>0</v>
      </c>
      <c r="G42" s="279"/>
      <c r="H42" s="279"/>
      <c r="I42" s="279"/>
      <c r="J42" s="279">
        <v>0</v>
      </c>
      <c r="K42" s="279">
        <v>0</v>
      </c>
      <c r="L42" s="279"/>
      <c r="M42" s="279"/>
      <c r="N42" s="279"/>
      <c r="O42" s="279"/>
      <c r="P42" s="279"/>
      <c r="Q42" s="280"/>
    </row>
    <row r="43" spans="1:17" s="27" customFormat="1" x14ac:dyDescent="0.2">
      <c r="A43" s="235">
        <v>3225</v>
      </c>
      <c r="B43" s="236" t="s">
        <v>83</v>
      </c>
      <c r="C43" s="277">
        <v>1000</v>
      </c>
      <c r="D43" s="277">
        <v>1000</v>
      </c>
      <c r="E43" s="278">
        <v>562.12</v>
      </c>
      <c r="F43" s="274">
        <f t="shared" si="5"/>
        <v>56.211999999999996</v>
      </c>
      <c r="G43" s="279"/>
      <c r="H43" s="279"/>
      <c r="I43" s="279"/>
      <c r="J43" s="279">
        <v>62.12</v>
      </c>
      <c r="K43" s="279">
        <v>500</v>
      </c>
      <c r="L43" s="279"/>
      <c r="M43" s="279"/>
      <c r="N43" s="279"/>
      <c r="O43" s="279"/>
      <c r="P43" s="279"/>
      <c r="Q43" s="280"/>
    </row>
    <row r="44" spans="1:17" s="27" customFormat="1" x14ac:dyDescent="0.2">
      <c r="A44" s="235">
        <v>3227</v>
      </c>
      <c r="B44" s="236" t="s">
        <v>84</v>
      </c>
      <c r="C44" s="277">
        <v>500</v>
      </c>
      <c r="D44" s="277">
        <v>500</v>
      </c>
      <c r="E44" s="278">
        <v>82.12</v>
      </c>
      <c r="F44" s="274">
        <f t="shared" si="5"/>
        <v>16.423999999999999</v>
      </c>
      <c r="G44" s="279"/>
      <c r="H44" s="279"/>
      <c r="I44" s="279"/>
      <c r="J44" s="279">
        <v>82.12</v>
      </c>
      <c r="K44" s="279">
        <v>0</v>
      </c>
      <c r="L44" s="279"/>
      <c r="M44" s="279"/>
      <c r="N44" s="279"/>
      <c r="O44" s="279"/>
      <c r="P44" s="279"/>
      <c r="Q44" s="280"/>
    </row>
    <row r="45" spans="1:17" s="22" customFormat="1" x14ac:dyDescent="0.2">
      <c r="A45" s="271">
        <v>323</v>
      </c>
      <c r="B45" s="272" t="s">
        <v>11</v>
      </c>
      <c r="C45" s="273">
        <v>75981.75</v>
      </c>
      <c r="D45" s="273">
        <v>75981.75</v>
      </c>
      <c r="E45" s="274">
        <v>53251.199999999997</v>
      </c>
      <c r="F45" s="274">
        <f t="shared" si="5"/>
        <v>70.084197850141635</v>
      </c>
      <c r="G45" s="275"/>
      <c r="H45" s="275"/>
      <c r="I45" s="275"/>
      <c r="J45" s="275">
        <v>45114.38</v>
      </c>
      <c r="K45" s="275">
        <v>8136.82</v>
      </c>
      <c r="L45" s="275"/>
      <c r="M45" s="275"/>
      <c r="N45" s="275"/>
      <c r="O45" s="275"/>
      <c r="P45" s="275"/>
      <c r="Q45" s="276"/>
    </row>
    <row r="46" spans="1:17" s="27" customFormat="1" x14ac:dyDescent="0.2">
      <c r="A46" s="237">
        <v>3231</v>
      </c>
      <c r="B46" s="236" t="s">
        <v>85</v>
      </c>
      <c r="C46" s="277">
        <v>4500</v>
      </c>
      <c r="D46" s="277">
        <v>4500</v>
      </c>
      <c r="E46" s="278">
        <v>3937.31</v>
      </c>
      <c r="F46" s="274">
        <f t="shared" si="5"/>
        <v>87.495777777777775</v>
      </c>
      <c r="G46" s="279"/>
      <c r="H46" s="279"/>
      <c r="I46" s="279"/>
      <c r="J46" s="279">
        <v>3937.31</v>
      </c>
      <c r="K46" s="279">
        <v>0</v>
      </c>
      <c r="L46" s="279"/>
      <c r="M46" s="279"/>
      <c r="N46" s="279"/>
      <c r="O46" s="279"/>
      <c r="P46" s="279"/>
      <c r="Q46" s="280"/>
    </row>
    <row r="47" spans="1:17" s="27" customFormat="1" x14ac:dyDescent="0.2">
      <c r="A47" s="237">
        <v>3232</v>
      </c>
      <c r="B47" s="236" t="s">
        <v>86</v>
      </c>
      <c r="C47" s="277">
        <v>5489.82</v>
      </c>
      <c r="D47" s="277">
        <v>5489.82</v>
      </c>
      <c r="E47" s="278">
        <v>2717.82</v>
      </c>
      <c r="F47" s="274">
        <f t="shared" si="5"/>
        <v>49.506541198072071</v>
      </c>
      <c r="G47" s="279"/>
      <c r="H47" s="279"/>
      <c r="I47" s="279"/>
      <c r="J47" s="279">
        <v>0</v>
      </c>
      <c r="K47" s="279">
        <v>2717.82</v>
      </c>
      <c r="L47" s="279"/>
      <c r="M47" s="279"/>
      <c r="N47" s="279"/>
      <c r="O47" s="279"/>
      <c r="P47" s="279"/>
      <c r="Q47" s="280"/>
    </row>
    <row r="48" spans="1:17" s="27" customFormat="1" x14ac:dyDescent="0.2">
      <c r="A48" s="237">
        <v>3233</v>
      </c>
      <c r="B48" s="236" t="s">
        <v>87</v>
      </c>
      <c r="C48" s="277">
        <v>1000</v>
      </c>
      <c r="D48" s="277">
        <v>1000</v>
      </c>
      <c r="E48" s="278">
        <v>0</v>
      </c>
      <c r="F48" s="274">
        <f t="shared" si="5"/>
        <v>0</v>
      </c>
      <c r="G48" s="279"/>
      <c r="H48" s="279"/>
      <c r="I48" s="279"/>
      <c r="J48" s="279">
        <v>0</v>
      </c>
      <c r="K48" s="279">
        <v>0</v>
      </c>
      <c r="L48" s="279"/>
      <c r="M48" s="279"/>
      <c r="N48" s="279"/>
      <c r="O48" s="279"/>
      <c r="P48" s="279"/>
      <c r="Q48" s="280"/>
    </row>
    <row r="49" spans="1:17" s="27" customFormat="1" x14ac:dyDescent="0.2">
      <c r="A49" s="237">
        <v>3234</v>
      </c>
      <c r="B49" s="236" t="s">
        <v>88</v>
      </c>
      <c r="C49" s="277">
        <v>1622.93</v>
      </c>
      <c r="D49" s="277">
        <v>1622.93</v>
      </c>
      <c r="E49" s="278">
        <v>585.55999999999995</v>
      </c>
      <c r="F49" s="274">
        <f t="shared" si="5"/>
        <v>36.080422445823288</v>
      </c>
      <c r="G49" s="279"/>
      <c r="H49" s="279"/>
      <c r="I49" s="279"/>
      <c r="J49" s="279">
        <v>585.55999999999995</v>
      </c>
      <c r="K49" s="279">
        <v>0</v>
      </c>
      <c r="L49" s="279"/>
      <c r="M49" s="279"/>
      <c r="N49" s="279"/>
      <c r="O49" s="279"/>
      <c r="P49" s="279"/>
      <c r="Q49" s="280"/>
    </row>
    <row r="50" spans="1:17" s="27" customFormat="1" x14ac:dyDescent="0.2">
      <c r="A50" s="237">
        <v>3236</v>
      </c>
      <c r="B50" s="236" t="s">
        <v>89</v>
      </c>
      <c r="C50" s="277">
        <v>1365</v>
      </c>
      <c r="D50" s="277">
        <v>1365</v>
      </c>
      <c r="E50" s="278">
        <v>1365</v>
      </c>
      <c r="F50" s="274">
        <f t="shared" si="5"/>
        <v>100</v>
      </c>
      <c r="G50" s="279"/>
      <c r="H50" s="279"/>
      <c r="I50" s="279"/>
      <c r="J50" s="279">
        <v>1200</v>
      </c>
      <c r="K50" s="279">
        <v>165</v>
      </c>
      <c r="L50" s="279"/>
      <c r="M50" s="279"/>
      <c r="N50" s="279"/>
      <c r="O50" s="279"/>
      <c r="P50" s="279"/>
      <c r="Q50" s="280"/>
    </row>
    <row r="51" spans="1:17" s="27" customFormat="1" x14ac:dyDescent="0.2">
      <c r="A51" s="237">
        <v>3237</v>
      </c>
      <c r="B51" s="236" t="s">
        <v>90</v>
      </c>
      <c r="C51" s="277">
        <v>45650</v>
      </c>
      <c r="D51" s="277">
        <v>45650</v>
      </c>
      <c r="E51" s="278">
        <v>37146.400000000001</v>
      </c>
      <c r="F51" s="274">
        <f t="shared" si="5"/>
        <v>81.372179627601312</v>
      </c>
      <c r="G51" s="279"/>
      <c r="H51" s="279"/>
      <c r="I51" s="279"/>
      <c r="J51" s="279">
        <v>37146.400000000001</v>
      </c>
      <c r="K51" s="279">
        <v>0</v>
      </c>
      <c r="L51" s="279"/>
      <c r="M51" s="279"/>
      <c r="N51" s="279"/>
      <c r="O51" s="279"/>
      <c r="P51" s="279"/>
      <c r="Q51" s="280"/>
    </row>
    <row r="52" spans="1:17" s="27" customFormat="1" x14ac:dyDescent="0.2">
      <c r="A52" s="237">
        <v>3238</v>
      </c>
      <c r="B52" s="236" t="s">
        <v>91</v>
      </c>
      <c r="C52" s="277">
        <v>5354</v>
      </c>
      <c r="D52" s="277">
        <v>5354</v>
      </c>
      <c r="E52" s="278">
        <v>2717.86</v>
      </c>
      <c r="F52" s="274">
        <f t="shared" si="5"/>
        <v>50.763167725065372</v>
      </c>
      <c r="G52" s="279"/>
      <c r="H52" s="279"/>
      <c r="I52" s="279"/>
      <c r="J52" s="279">
        <v>1363.86</v>
      </c>
      <c r="K52" s="279">
        <v>1354</v>
      </c>
      <c r="L52" s="279"/>
      <c r="M52" s="279"/>
      <c r="N52" s="279"/>
      <c r="O52" s="279"/>
      <c r="P52" s="279"/>
      <c r="Q52" s="280"/>
    </row>
    <row r="53" spans="1:17" s="27" customFormat="1" x14ac:dyDescent="0.2">
      <c r="A53" s="237">
        <v>3239</v>
      </c>
      <c r="B53" s="236" t="s">
        <v>92</v>
      </c>
      <c r="C53" s="277">
        <v>11000</v>
      </c>
      <c r="D53" s="277">
        <v>11000</v>
      </c>
      <c r="E53" s="278">
        <v>4781.25</v>
      </c>
      <c r="F53" s="274">
        <f t="shared" si="5"/>
        <v>43.465909090909086</v>
      </c>
      <c r="G53" s="279"/>
      <c r="H53" s="279"/>
      <c r="I53" s="279"/>
      <c r="J53" s="279">
        <v>881.25</v>
      </c>
      <c r="K53" s="279">
        <v>3900</v>
      </c>
      <c r="L53" s="279"/>
      <c r="M53" s="279"/>
      <c r="N53" s="279"/>
      <c r="O53" s="279"/>
      <c r="P53" s="279"/>
      <c r="Q53" s="280"/>
    </row>
    <row r="54" spans="1:17" s="26" customFormat="1" x14ac:dyDescent="0.2">
      <c r="A54" s="287">
        <v>329</v>
      </c>
      <c r="B54" s="272" t="s">
        <v>46</v>
      </c>
      <c r="C54" s="273">
        <v>6489</v>
      </c>
      <c r="D54" s="273">
        <v>6489</v>
      </c>
      <c r="E54" s="274">
        <v>3840.74</v>
      </c>
      <c r="F54" s="274">
        <f t="shared" si="5"/>
        <v>59.188472800123279</v>
      </c>
      <c r="G54" s="275"/>
      <c r="H54" s="275"/>
      <c r="I54" s="275"/>
      <c r="J54" s="275">
        <v>3240.74</v>
      </c>
      <c r="K54" s="275">
        <v>600</v>
      </c>
      <c r="L54" s="275"/>
      <c r="M54" s="275"/>
      <c r="N54" s="275"/>
      <c r="O54" s="275"/>
      <c r="P54" s="285"/>
      <c r="Q54" s="286"/>
    </row>
    <row r="55" spans="1:17" s="32" customFormat="1" x14ac:dyDescent="0.2">
      <c r="A55" s="237">
        <v>3292</v>
      </c>
      <c r="B55" s="238" t="s">
        <v>93</v>
      </c>
      <c r="C55" s="277">
        <v>2769</v>
      </c>
      <c r="D55" s="277">
        <v>2769</v>
      </c>
      <c r="E55" s="278">
        <v>2172.9899999999998</v>
      </c>
      <c r="F55" s="274">
        <f t="shared" si="5"/>
        <v>78.475622968580709</v>
      </c>
      <c r="G55" s="279"/>
      <c r="H55" s="279"/>
      <c r="I55" s="279"/>
      <c r="J55" s="279">
        <v>2172.9899999999998</v>
      </c>
      <c r="K55" s="279">
        <v>0</v>
      </c>
      <c r="L55" s="279"/>
      <c r="M55" s="279"/>
      <c r="N55" s="279"/>
      <c r="O55" s="279"/>
      <c r="P55" s="288"/>
      <c r="Q55" s="289"/>
    </row>
    <row r="56" spans="1:17" s="32" customFormat="1" x14ac:dyDescent="0.2">
      <c r="A56" s="237">
        <v>3293</v>
      </c>
      <c r="B56" s="238" t="s">
        <v>94</v>
      </c>
      <c r="C56" s="277">
        <v>1400</v>
      </c>
      <c r="D56" s="277">
        <v>1400</v>
      </c>
      <c r="E56" s="278">
        <v>944</v>
      </c>
      <c r="F56" s="274">
        <f t="shared" si="5"/>
        <v>67.428571428571431</v>
      </c>
      <c r="G56" s="279"/>
      <c r="H56" s="279"/>
      <c r="I56" s="279"/>
      <c r="J56" s="279">
        <v>344</v>
      </c>
      <c r="K56" s="279">
        <v>600</v>
      </c>
      <c r="L56" s="279"/>
      <c r="M56" s="279"/>
      <c r="N56" s="279"/>
      <c r="O56" s="279"/>
      <c r="P56" s="288"/>
      <c r="Q56" s="289"/>
    </row>
    <row r="57" spans="1:17" s="32" customFormat="1" x14ac:dyDescent="0.2">
      <c r="A57" s="237">
        <v>3294</v>
      </c>
      <c r="B57" s="238" t="s">
        <v>95</v>
      </c>
      <c r="C57" s="277">
        <v>0</v>
      </c>
      <c r="D57" s="277">
        <v>0</v>
      </c>
      <c r="E57" s="278">
        <v>0</v>
      </c>
      <c r="F57" s="274" t="e">
        <f t="shared" si="5"/>
        <v>#DIV/0!</v>
      </c>
      <c r="G57" s="279"/>
      <c r="H57" s="279"/>
      <c r="I57" s="279"/>
      <c r="J57" s="279">
        <v>0</v>
      </c>
      <c r="K57" s="279">
        <v>0</v>
      </c>
      <c r="L57" s="279"/>
      <c r="M57" s="279"/>
      <c r="N57" s="279"/>
      <c r="O57" s="279"/>
      <c r="P57" s="288"/>
      <c r="Q57" s="289"/>
    </row>
    <row r="58" spans="1:17" s="32" customFormat="1" x14ac:dyDescent="0.2">
      <c r="A58" s="237">
        <v>3295</v>
      </c>
      <c r="B58" s="238" t="s">
        <v>96</v>
      </c>
      <c r="C58" s="277">
        <v>2070</v>
      </c>
      <c r="D58" s="277">
        <v>2070</v>
      </c>
      <c r="E58" s="278">
        <v>480</v>
      </c>
      <c r="F58" s="274">
        <f t="shared" si="5"/>
        <v>23.188405797101449</v>
      </c>
      <c r="G58" s="279"/>
      <c r="H58" s="279"/>
      <c r="I58" s="279"/>
      <c r="J58" s="279">
        <v>480</v>
      </c>
      <c r="K58" s="279">
        <v>0</v>
      </c>
      <c r="L58" s="279"/>
      <c r="M58" s="279"/>
      <c r="N58" s="279"/>
      <c r="O58" s="279"/>
      <c r="P58" s="288"/>
      <c r="Q58" s="289"/>
    </row>
    <row r="59" spans="1:17" s="32" customFormat="1" x14ac:dyDescent="0.2">
      <c r="A59" s="237">
        <v>3299</v>
      </c>
      <c r="B59" s="236" t="s">
        <v>46</v>
      </c>
      <c r="C59" s="277">
        <v>250</v>
      </c>
      <c r="D59" s="277">
        <v>250</v>
      </c>
      <c r="E59" s="278">
        <v>243.75</v>
      </c>
      <c r="F59" s="274">
        <f t="shared" si="5"/>
        <v>97.5</v>
      </c>
      <c r="G59" s="279"/>
      <c r="H59" s="279"/>
      <c r="I59" s="279"/>
      <c r="J59" s="279">
        <v>243.75</v>
      </c>
      <c r="K59" s="279">
        <v>0</v>
      </c>
      <c r="L59" s="279"/>
      <c r="M59" s="279"/>
      <c r="N59" s="279"/>
      <c r="O59" s="279"/>
      <c r="P59" s="288"/>
      <c r="Q59" s="289"/>
    </row>
    <row r="60" spans="1:17" s="22" customFormat="1" x14ac:dyDescent="0.2">
      <c r="A60" s="281">
        <v>34</v>
      </c>
      <c r="B60" s="282" t="s">
        <v>12</v>
      </c>
      <c r="C60" s="283">
        <f>SUM(C61)</f>
        <v>1500</v>
      </c>
      <c r="D60" s="283">
        <v>1500</v>
      </c>
      <c r="E60" s="284">
        <v>1256.71</v>
      </c>
      <c r="F60" s="274">
        <f t="shared" si="5"/>
        <v>83.780666666666676</v>
      </c>
      <c r="G60" s="285"/>
      <c r="H60" s="285"/>
      <c r="I60" s="285"/>
      <c r="J60" s="285">
        <f>SUM(J61)</f>
        <v>256.70999999999998</v>
      </c>
      <c r="K60" s="285">
        <v>1000</v>
      </c>
      <c r="L60" s="285"/>
      <c r="M60" s="285"/>
      <c r="N60" s="285"/>
      <c r="O60" s="285"/>
      <c r="P60" s="285"/>
      <c r="Q60" s="286"/>
    </row>
    <row r="61" spans="1:17" s="22" customFormat="1" x14ac:dyDescent="0.2">
      <c r="A61" s="271">
        <v>343</v>
      </c>
      <c r="B61" s="272" t="s">
        <v>13</v>
      </c>
      <c r="C61" s="273">
        <v>1500</v>
      </c>
      <c r="D61" s="273">
        <v>1500</v>
      </c>
      <c r="E61" s="274">
        <v>1256.71</v>
      </c>
      <c r="F61" s="274">
        <f t="shared" si="5"/>
        <v>83.780666666666676</v>
      </c>
      <c r="G61" s="275"/>
      <c r="H61" s="275"/>
      <c r="I61" s="275"/>
      <c r="J61" s="275">
        <v>256.70999999999998</v>
      </c>
      <c r="K61" s="275">
        <v>1000</v>
      </c>
      <c r="L61" s="275"/>
      <c r="M61" s="275"/>
      <c r="N61" s="275"/>
      <c r="O61" s="275"/>
      <c r="P61" s="275"/>
      <c r="Q61" s="276"/>
    </row>
    <row r="62" spans="1:17" s="27" customFormat="1" ht="13.5" thickBot="1" x14ac:dyDescent="0.25">
      <c r="A62" s="239">
        <v>3431</v>
      </c>
      <c r="B62" s="240" t="s">
        <v>97</v>
      </c>
      <c r="C62" s="290">
        <v>1500</v>
      </c>
      <c r="D62" s="290">
        <v>1500</v>
      </c>
      <c r="E62" s="291">
        <v>1256.71</v>
      </c>
      <c r="F62" s="292">
        <f t="shared" si="5"/>
        <v>83.780666666666676</v>
      </c>
      <c r="G62" s="293"/>
      <c r="H62" s="293"/>
      <c r="I62" s="293"/>
      <c r="J62" s="293">
        <v>256.70999999999998</v>
      </c>
      <c r="K62" s="293">
        <v>1000</v>
      </c>
      <c r="L62" s="293"/>
      <c r="M62" s="293"/>
      <c r="N62" s="293"/>
      <c r="O62" s="293"/>
      <c r="P62" s="293"/>
      <c r="Q62" s="294"/>
    </row>
    <row r="63" spans="1:17" s="22" customFormat="1" ht="27" customHeight="1" thickBot="1" x14ac:dyDescent="0.25">
      <c r="A63" s="347" t="s">
        <v>49</v>
      </c>
      <c r="B63" s="348"/>
      <c r="C63" s="233">
        <f>SUM(C64)</f>
        <v>3299.5</v>
      </c>
      <c r="D63" s="233">
        <f t="shared" ref="D63:E63" si="7">SUM(D64)</f>
        <v>3299.5</v>
      </c>
      <c r="E63" s="233">
        <f t="shared" si="7"/>
        <v>3299.5</v>
      </c>
      <c r="F63" s="233">
        <f>E63/D63*100</f>
        <v>100</v>
      </c>
      <c r="G63" s="233"/>
      <c r="H63" s="233"/>
      <c r="I63" s="233"/>
      <c r="J63" s="233"/>
      <c r="K63" s="233"/>
      <c r="L63" s="233">
        <v>3299.5</v>
      </c>
      <c r="M63" s="233"/>
      <c r="N63" s="233"/>
      <c r="O63" s="233"/>
      <c r="P63" s="233"/>
      <c r="Q63" s="234"/>
    </row>
    <row r="64" spans="1:17" s="22" customFormat="1" ht="19.5" customHeight="1" x14ac:dyDescent="0.2">
      <c r="A64" s="264">
        <v>42</v>
      </c>
      <c r="B64" s="265" t="s">
        <v>39</v>
      </c>
      <c r="C64" s="266">
        <f>SUM(C67,C65)</f>
        <v>3299.5</v>
      </c>
      <c r="D64" s="266">
        <f t="shared" ref="D64:E64" si="8">SUM(D67,D65)</f>
        <v>3299.5</v>
      </c>
      <c r="E64" s="267">
        <f t="shared" si="8"/>
        <v>3299.5</v>
      </c>
      <c r="F64" s="267">
        <f>E64/D64*100</f>
        <v>100</v>
      </c>
      <c r="G64" s="269"/>
      <c r="H64" s="269"/>
      <c r="I64" s="269"/>
      <c r="J64" s="269"/>
      <c r="K64" s="269"/>
      <c r="L64" s="269">
        <v>3299.5</v>
      </c>
      <c r="M64" s="269"/>
      <c r="N64" s="269"/>
      <c r="O64" s="269"/>
      <c r="P64" s="269"/>
      <c r="Q64" s="270"/>
    </row>
    <row r="65" spans="1:17" s="22" customFormat="1" x14ac:dyDescent="0.2">
      <c r="A65" s="271">
        <v>422</v>
      </c>
      <c r="B65" s="272" t="s">
        <v>40</v>
      </c>
      <c r="C65" s="273">
        <v>424.5</v>
      </c>
      <c r="D65" s="273">
        <v>424.5</v>
      </c>
      <c r="E65" s="274">
        <v>424.5</v>
      </c>
      <c r="F65" s="274">
        <f>E65/D65*100</f>
        <v>100</v>
      </c>
      <c r="G65" s="275"/>
      <c r="H65" s="275"/>
      <c r="I65" s="275"/>
      <c r="J65" s="275"/>
      <c r="K65" s="275"/>
      <c r="L65" s="275">
        <v>424.5</v>
      </c>
      <c r="M65" s="285"/>
      <c r="N65" s="285"/>
      <c r="O65" s="285"/>
      <c r="P65" s="285"/>
      <c r="Q65" s="286"/>
    </row>
    <row r="66" spans="1:17" s="27" customFormat="1" x14ac:dyDescent="0.2">
      <c r="A66" s="235">
        <v>4227</v>
      </c>
      <c r="B66" s="236" t="s">
        <v>102</v>
      </c>
      <c r="C66" s="277">
        <v>424.5</v>
      </c>
      <c r="D66" s="277">
        <v>424.5</v>
      </c>
      <c r="E66" s="278">
        <v>424.5</v>
      </c>
      <c r="F66" s="274">
        <f t="shared" ref="F66:F68" si="9">E66/D66*100</f>
        <v>100</v>
      </c>
      <c r="G66" s="279"/>
      <c r="H66" s="279"/>
      <c r="I66" s="279"/>
      <c r="J66" s="279"/>
      <c r="K66" s="279"/>
      <c r="L66" s="279">
        <v>424.5</v>
      </c>
      <c r="M66" s="288"/>
      <c r="N66" s="288"/>
      <c r="O66" s="288"/>
      <c r="P66" s="288"/>
      <c r="Q66" s="289"/>
    </row>
    <row r="67" spans="1:17" s="22" customFormat="1" ht="14.25" customHeight="1" x14ac:dyDescent="0.2">
      <c r="A67" s="271">
        <v>426</v>
      </c>
      <c r="B67" s="272" t="s">
        <v>38</v>
      </c>
      <c r="C67" s="273">
        <v>2875</v>
      </c>
      <c r="D67" s="273">
        <v>2875</v>
      </c>
      <c r="E67" s="274">
        <v>2875</v>
      </c>
      <c r="F67" s="274">
        <f t="shared" si="9"/>
        <v>100</v>
      </c>
      <c r="G67" s="275"/>
      <c r="H67" s="275"/>
      <c r="I67" s="275"/>
      <c r="J67" s="275"/>
      <c r="K67" s="275"/>
      <c r="L67" s="275">
        <v>2875</v>
      </c>
      <c r="M67" s="285"/>
      <c r="N67" s="285"/>
      <c r="O67" s="285"/>
      <c r="P67" s="285"/>
      <c r="Q67" s="286"/>
    </row>
    <row r="68" spans="1:17" s="27" customFormat="1" ht="18.75" customHeight="1" thickBot="1" x14ac:dyDescent="0.25">
      <c r="A68" s="239">
        <v>4262</v>
      </c>
      <c r="B68" s="240" t="s">
        <v>99</v>
      </c>
      <c r="C68" s="295">
        <v>2875</v>
      </c>
      <c r="D68" s="295">
        <v>2875</v>
      </c>
      <c r="E68" s="296">
        <v>2875</v>
      </c>
      <c r="F68" s="292">
        <f t="shared" si="9"/>
        <v>100</v>
      </c>
      <c r="G68" s="293"/>
      <c r="H68" s="297"/>
      <c r="I68" s="297"/>
      <c r="J68" s="293"/>
      <c r="K68" s="293"/>
      <c r="L68" s="293">
        <v>2875</v>
      </c>
      <c r="M68" s="298"/>
      <c r="N68" s="298"/>
      <c r="O68" s="298"/>
      <c r="P68" s="298"/>
      <c r="Q68" s="299"/>
    </row>
    <row r="69" spans="1:17" s="26" customFormat="1" ht="31.5" customHeight="1" thickBot="1" x14ac:dyDescent="0.25">
      <c r="A69" s="241">
        <v>1026</v>
      </c>
      <c r="B69" s="242" t="s">
        <v>41</v>
      </c>
      <c r="C69" s="243">
        <f>SUM(C71,C111)</f>
        <v>428772.26</v>
      </c>
      <c r="D69" s="243">
        <f t="shared" ref="D69:Q69" si="10">SUM(D71,D111)</f>
        <v>428772.26</v>
      </c>
      <c r="E69" s="243">
        <f t="shared" si="10"/>
        <v>393212.04</v>
      </c>
      <c r="F69" s="243">
        <f>E69/D69*100</f>
        <v>91.706501721916425</v>
      </c>
      <c r="G69" s="243">
        <f t="shared" si="10"/>
        <v>333335.21999999997</v>
      </c>
      <c r="H69" s="243">
        <f t="shared" si="10"/>
        <v>12582.01</v>
      </c>
      <c r="I69" s="243">
        <f t="shared" si="10"/>
        <v>6000</v>
      </c>
      <c r="J69" s="243">
        <f t="shared" si="10"/>
        <v>0</v>
      </c>
      <c r="K69" s="243">
        <f t="shared" si="10"/>
        <v>0</v>
      </c>
      <c r="L69" s="243">
        <f t="shared" si="10"/>
        <v>0</v>
      </c>
      <c r="M69" s="243">
        <f t="shared" si="10"/>
        <v>12370.5</v>
      </c>
      <c r="N69" s="243">
        <f t="shared" si="10"/>
        <v>446.31</v>
      </c>
      <c r="O69" s="243">
        <f t="shared" si="10"/>
        <v>3000</v>
      </c>
      <c r="P69" s="243">
        <f t="shared" si="10"/>
        <v>25000</v>
      </c>
      <c r="Q69" s="244">
        <f t="shared" si="10"/>
        <v>478</v>
      </c>
    </row>
    <row r="70" spans="1:17" s="26" customFormat="1" ht="12.75" customHeight="1" thickBot="1" x14ac:dyDescent="0.25">
      <c r="A70" s="349" t="s">
        <v>42</v>
      </c>
      <c r="B70" s="350"/>
      <c r="C70" s="245"/>
      <c r="D70" s="245"/>
      <c r="E70" s="245"/>
      <c r="F70" s="245"/>
      <c r="G70" s="246"/>
      <c r="H70" s="246"/>
      <c r="I70" s="246"/>
      <c r="J70" s="246"/>
      <c r="K70" s="246"/>
      <c r="L70" s="246"/>
      <c r="M70" s="246"/>
      <c r="N70" s="246"/>
      <c r="O70" s="246"/>
      <c r="P70" s="246"/>
      <c r="Q70" s="247"/>
    </row>
    <row r="71" spans="1:17" s="26" customFormat="1" ht="34.5" customHeight="1" thickBot="1" x14ac:dyDescent="0.25">
      <c r="A71" s="351" t="s">
        <v>43</v>
      </c>
      <c r="B71" s="352"/>
      <c r="C71" s="248">
        <f>SUM(C72,C80,C108)</f>
        <v>368872.26</v>
      </c>
      <c r="D71" s="248">
        <f t="shared" ref="D71:Q71" si="11">SUM(D72,D80,D108)</f>
        <v>368872.26</v>
      </c>
      <c r="E71" s="248">
        <f t="shared" si="11"/>
        <v>336775.55</v>
      </c>
      <c r="F71" s="248">
        <f>E71/D71*100</f>
        <v>91.29869239828443</v>
      </c>
      <c r="G71" s="248">
        <f t="shared" si="11"/>
        <v>313376.73</v>
      </c>
      <c r="H71" s="248">
        <f t="shared" si="11"/>
        <v>12582.01</v>
      </c>
      <c r="I71" s="248">
        <f t="shared" si="11"/>
        <v>0</v>
      </c>
      <c r="J71" s="248">
        <f t="shared" si="11"/>
        <v>0</v>
      </c>
      <c r="K71" s="248">
        <f t="shared" si="11"/>
        <v>0</v>
      </c>
      <c r="L71" s="248">
        <f t="shared" si="11"/>
        <v>0</v>
      </c>
      <c r="M71" s="248">
        <f t="shared" si="11"/>
        <v>10370.5</v>
      </c>
      <c r="N71" s="248">
        <f t="shared" si="11"/>
        <v>446.31</v>
      </c>
      <c r="O71" s="248">
        <f t="shared" si="11"/>
        <v>0</v>
      </c>
      <c r="P71" s="248">
        <f t="shared" si="11"/>
        <v>0</v>
      </c>
      <c r="Q71" s="249">
        <f t="shared" si="11"/>
        <v>0</v>
      </c>
    </row>
    <row r="72" spans="1:17" s="26" customFormat="1" ht="12.75" customHeight="1" x14ac:dyDescent="0.2">
      <c r="A72" s="264">
        <v>31</v>
      </c>
      <c r="B72" s="265" t="s">
        <v>4</v>
      </c>
      <c r="C72" s="266">
        <f>SUM(C73,C76,C78)</f>
        <v>278178</v>
      </c>
      <c r="D72" s="266">
        <f t="shared" ref="D72:E72" si="12">SUM(D73,D76,D78)</f>
        <v>278178</v>
      </c>
      <c r="E72" s="267">
        <f t="shared" si="12"/>
        <v>267219.18</v>
      </c>
      <c r="F72" s="267">
        <f>E72/D72*100</f>
        <v>96.060500830403555</v>
      </c>
      <c r="G72" s="269">
        <f>SUM(G73,G76,G78)</f>
        <v>267219.18</v>
      </c>
      <c r="H72" s="269"/>
      <c r="I72" s="269"/>
      <c r="J72" s="269"/>
      <c r="K72" s="269"/>
      <c r="L72" s="269"/>
      <c r="M72" s="269"/>
      <c r="N72" s="269"/>
      <c r="O72" s="269"/>
      <c r="P72" s="269"/>
      <c r="Q72" s="270"/>
    </row>
    <row r="73" spans="1:17" s="26" customFormat="1" ht="12.75" customHeight="1" x14ac:dyDescent="0.2">
      <c r="A73" s="271">
        <v>311</v>
      </c>
      <c r="B73" s="272" t="s">
        <v>5</v>
      </c>
      <c r="C73" s="273">
        <v>217775</v>
      </c>
      <c r="D73" s="273">
        <v>217775</v>
      </c>
      <c r="E73" s="274">
        <v>209115.13</v>
      </c>
      <c r="F73" s="300">
        <f t="shared" ref="F73:F110" si="13">E73/D73*100</f>
        <v>96.023478360693389</v>
      </c>
      <c r="G73" s="275">
        <f>SUM(G74:G75)</f>
        <v>209115.13</v>
      </c>
      <c r="H73" s="275"/>
      <c r="I73" s="275"/>
      <c r="J73" s="275"/>
      <c r="K73" s="275"/>
      <c r="L73" s="275"/>
      <c r="M73" s="275"/>
      <c r="N73" s="275"/>
      <c r="O73" s="275"/>
      <c r="P73" s="275"/>
      <c r="Q73" s="276"/>
    </row>
    <row r="74" spans="1:17" s="32" customFormat="1" ht="12.75" customHeight="1" x14ac:dyDescent="0.2">
      <c r="A74" s="235">
        <v>3111</v>
      </c>
      <c r="B74" s="236" t="s">
        <v>74</v>
      </c>
      <c r="C74" s="277">
        <v>212725</v>
      </c>
      <c r="D74" s="277">
        <v>212725</v>
      </c>
      <c r="E74" s="278">
        <v>204091.01</v>
      </c>
      <c r="F74" s="300">
        <f t="shared" si="13"/>
        <v>95.941243389352465</v>
      </c>
      <c r="G74" s="279">
        <v>204091.01</v>
      </c>
      <c r="H74" s="279"/>
      <c r="I74" s="279"/>
      <c r="J74" s="279"/>
      <c r="K74" s="279"/>
      <c r="L74" s="279"/>
      <c r="M74" s="279"/>
      <c r="N74" s="279"/>
      <c r="O74" s="279"/>
      <c r="P74" s="279"/>
      <c r="Q74" s="280"/>
    </row>
    <row r="75" spans="1:17" s="32" customFormat="1" ht="12.75" customHeight="1" x14ac:dyDescent="0.2">
      <c r="A75" s="235">
        <v>3113</v>
      </c>
      <c r="B75" s="236" t="s">
        <v>75</v>
      </c>
      <c r="C75" s="277">
        <v>5050</v>
      </c>
      <c r="D75" s="277">
        <v>5050</v>
      </c>
      <c r="E75" s="278">
        <v>5024.12</v>
      </c>
      <c r="F75" s="300">
        <f t="shared" si="13"/>
        <v>99.487524752475238</v>
      </c>
      <c r="G75" s="279">
        <v>5024.12</v>
      </c>
      <c r="H75" s="279"/>
      <c r="I75" s="279"/>
      <c r="J75" s="279"/>
      <c r="K75" s="279"/>
      <c r="L75" s="279"/>
      <c r="M75" s="279"/>
      <c r="N75" s="279"/>
      <c r="O75" s="279"/>
      <c r="P75" s="279"/>
      <c r="Q75" s="280"/>
    </row>
    <row r="76" spans="1:17" s="26" customFormat="1" ht="12.75" customHeight="1" x14ac:dyDescent="0.2">
      <c r="A76" s="271">
        <v>312</v>
      </c>
      <c r="B76" s="272" t="s">
        <v>6</v>
      </c>
      <c r="C76" s="273">
        <v>23600</v>
      </c>
      <c r="D76" s="273">
        <v>23600</v>
      </c>
      <c r="E76" s="274">
        <v>23600</v>
      </c>
      <c r="F76" s="300">
        <f t="shared" si="13"/>
        <v>100</v>
      </c>
      <c r="G76" s="275">
        <v>23600</v>
      </c>
      <c r="H76" s="275"/>
      <c r="I76" s="275"/>
      <c r="J76" s="275"/>
      <c r="K76" s="275"/>
      <c r="L76" s="275"/>
      <c r="M76" s="275"/>
      <c r="N76" s="275"/>
      <c r="O76" s="275"/>
      <c r="P76" s="275"/>
      <c r="Q76" s="276"/>
    </row>
    <row r="77" spans="1:17" s="32" customFormat="1" ht="12.75" customHeight="1" x14ac:dyDescent="0.2">
      <c r="A77" s="235">
        <v>3121</v>
      </c>
      <c r="B77" s="236" t="s">
        <v>6</v>
      </c>
      <c r="C77" s="277">
        <v>23600</v>
      </c>
      <c r="D77" s="277">
        <v>23600</v>
      </c>
      <c r="E77" s="278">
        <v>23600</v>
      </c>
      <c r="F77" s="300">
        <f t="shared" si="13"/>
        <v>100</v>
      </c>
      <c r="G77" s="279">
        <v>23600</v>
      </c>
      <c r="H77" s="279"/>
      <c r="I77" s="279"/>
      <c r="J77" s="279"/>
      <c r="K77" s="279"/>
      <c r="L77" s="279"/>
      <c r="M77" s="279"/>
      <c r="N77" s="279"/>
      <c r="O77" s="279"/>
      <c r="P77" s="279"/>
      <c r="Q77" s="280"/>
    </row>
    <row r="78" spans="1:17" s="26" customFormat="1" ht="12.75" customHeight="1" x14ac:dyDescent="0.2">
      <c r="A78" s="271">
        <v>313</v>
      </c>
      <c r="B78" s="272" t="s">
        <v>7</v>
      </c>
      <c r="C78" s="273">
        <v>36803</v>
      </c>
      <c r="D78" s="273">
        <v>36803</v>
      </c>
      <c r="E78" s="274">
        <v>34504.050000000003</v>
      </c>
      <c r="F78" s="300">
        <f t="shared" si="13"/>
        <v>93.75336249762249</v>
      </c>
      <c r="G78" s="275">
        <v>34504.050000000003</v>
      </c>
      <c r="H78" s="275"/>
      <c r="I78" s="275"/>
      <c r="J78" s="275"/>
      <c r="K78" s="275"/>
      <c r="L78" s="275"/>
      <c r="M78" s="275"/>
      <c r="N78" s="275"/>
      <c r="O78" s="275"/>
      <c r="P78" s="275"/>
      <c r="Q78" s="276"/>
    </row>
    <row r="79" spans="1:17" s="32" customFormat="1" ht="12.75" customHeight="1" x14ac:dyDescent="0.2">
      <c r="A79" s="235">
        <v>3132</v>
      </c>
      <c r="B79" s="236" t="s">
        <v>76</v>
      </c>
      <c r="C79" s="277">
        <v>36803</v>
      </c>
      <c r="D79" s="277">
        <v>36803</v>
      </c>
      <c r="E79" s="278">
        <v>34504.050000000003</v>
      </c>
      <c r="F79" s="300">
        <f t="shared" si="13"/>
        <v>93.75336249762249</v>
      </c>
      <c r="G79" s="279">
        <v>34504.050000000003</v>
      </c>
      <c r="H79" s="279"/>
      <c r="I79" s="279"/>
      <c r="J79" s="279"/>
      <c r="K79" s="279"/>
      <c r="L79" s="279"/>
      <c r="M79" s="279"/>
      <c r="N79" s="279"/>
      <c r="O79" s="279"/>
      <c r="P79" s="279"/>
      <c r="Q79" s="280"/>
    </row>
    <row r="80" spans="1:17" s="26" customFormat="1" ht="12.75" customHeight="1" x14ac:dyDescent="0.2">
      <c r="A80" s="281">
        <v>32</v>
      </c>
      <c r="B80" s="282" t="s">
        <v>8</v>
      </c>
      <c r="C80" s="283">
        <f>SUM(C81,C85,C92,C100,C102)</f>
        <v>89294.26</v>
      </c>
      <c r="D80" s="283">
        <f t="shared" ref="D80:E80" si="14">SUM(D81,D85,D92,D100,D102)</f>
        <v>89294.26</v>
      </c>
      <c r="E80" s="284">
        <f t="shared" si="14"/>
        <v>68299.650000000009</v>
      </c>
      <c r="F80" s="301">
        <f t="shared" si="13"/>
        <v>76.488287153060014</v>
      </c>
      <c r="G80" s="285">
        <f>SUM(G81,G85,G92,G100,G102)</f>
        <v>44900.83</v>
      </c>
      <c r="H80" s="285">
        <f>SUM(H81,H85,H92,H100,H102)</f>
        <v>12582.01</v>
      </c>
      <c r="I80" s="285"/>
      <c r="J80" s="285"/>
      <c r="K80" s="285"/>
      <c r="L80" s="285"/>
      <c r="M80" s="285">
        <f>SUM(M81,M85)</f>
        <v>10370.5</v>
      </c>
      <c r="N80" s="285">
        <f>SUM(N92)</f>
        <v>446.31</v>
      </c>
      <c r="O80" s="285"/>
      <c r="P80" s="285"/>
      <c r="Q80" s="286"/>
    </row>
    <row r="81" spans="1:17" s="26" customFormat="1" x14ac:dyDescent="0.2">
      <c r="A81" s="271">
        <v>321</v>
      </c>
      <c r="B81" s="272" t="s">
        <v>9</v>
      </c>
      <c r="C81" s="273">
        <v>23176</v>
      </c>
      <c r="D81" s="273">
        <v>23176</v>
      </c>
      <c r="E81" s="274">
        <v>19671.900000000001</v>
      </c>
      <c r="F81" s="300">
        <f t="shared" si="13"/>
        <v>84.880479806696584</v>
      </c>
      <c r="G81" s="275">
        <v>15816</v>
      </c>
      <c r="H81" s="275">
        <v>500</v>
      </c>
      <c r="I81" s="275"/>
      <c r="J81" s="275"/>
      <c r="K81" s="275"/>
      <c r="L81" s="275"/>
      <c r="M81" s="275">
        <v>3355.9</v>
      </c>
      <c r="N81" s="275"/>
      <c r="O81" s="275"/>
      <c r="P81" s="275"/>
      <c r="Q81" s="276"/>
    </row>
    <row r="82" spans="1:17" s="32" customFormat="1" x14ac:dyDescent="0.2">
      <c r="A82" s="235">
        <v>3211</v>
      </c>
      <c r="B82" s="236" t="s">
        <v>77</v>
      </c>
      <c r="C82" s="277">
        <v>6400</v>
      </c>
      <c r="D82" s="277">
        <v>6400</v>
      </c>
      <c r="E82" s="278">
        <v>4355.8999999999996</v>
      </c>
      <c r="F82" s="300">
        <f t="shared" si="13"/>
        <v>68.060937499999994</v>
      </c>
      <c r="G82" s="279">
        <v>1000</v>
      </c>
      <c r="H82" s="279">
        <v>0</v>
      </c>
      <c r="I82" s="279"/>
      <c r="J82" s="279"/>
      <c r="K82" s="279"/>
      <c r="L82" s="279"/>
      <c r="M82" s="279">
        <v>3355.9</v>
      </c>
      <c r="N82" s="279"/>
      <c r="O82" s="279"/>
      <c r="P82" s="279"/>
      <c r="Q82" s="280"/>
    </row>
    <row r="83" spans="1:17" s="32" customFormat="1" x14ac:dyDescent="0.2">
      <c r="A83" s="235">
        <v>3212</v>
      </c>
      <c r="B83" s="236" t="s">
        <v>78</v>
      </c>
      <c r="C83" s="277">
        <v>14576</v>
      </c>
      <c r="D83" s="277">
        <v>14576</v>
      </c>
      <c r="E83" s="278">
        <v>13466</v>
      </c>
      <c r="F83" s="300">
        <f t="shared" si="13"/>
        <v>92.384742041712414</v>
      </c>
      <c r="G83" s="279">
        <v>13466</v>
      </c>
      <c r="H83" s="279">
        <v>0</v>
      </c>
      <c r="I83" s="279"/>
      <c r="J83" s="279"/>
      <c r="K83" s="279"/>
      <c r="L83" s="279"/>
      <c r="M83" s="279">
        <v>0</v>
      </c>
      <c r="N83" s="279"/>
      <c r="O83" s="279"/>
      <c r="P83" s="279"/>
      <c r="Q83" s="280"/>
    </row>
    <row r="84" spans="1:17" s="32" customFormat="1" x14ac:dyDescent="0.2">
      <c r="A84" s="235">
        <v>3213</v>
      </c>
      <c r="B84" s="236" t="s">
        <v>79</v>
      </c>
      <c r="C84" s="277">
        <v>2200</v>
      </c>
      <c r="D84" s="277">
        <v>2200</v>
      </c>
      <c r="E84" s="278">
        <v>1850</v>
      </c>
      <c r="F84" s="300">
        <f t="shared" si="13"/>
        <v>84.090909090909093</v>
      </c>
      <c r="G84" s="279">
        <v>1350</v>
      </c>
      <c r="H84" s="279">
        <v>500</v>
      </c>
      <c r="I84" s="279"/>
      <c r="J84" s="279"/>
      <c r="K84" s="279"/>
      <c r="L84" s="279"/>
      <c r="M84" s="279">
        <v>0</v>
      </c>
      <c r="N84" s="279"/>
      <c r="O84" s="279"/>
      <c r="P84" s="279"/>
      <c r="Q84" s="280"/>
    </row>
    <row r="85" spans="1:17" s="26" customFormat="1" x14ac:dyDescent="0.2">
      <c r="A85" s="271">
        <v>322</v>
      </c>
      <c r="B85" s="272" t="s">
        <v>10</v>
      </c>
      <c r="C85" s="273">
        <v>24344.01</v>
      </c>
      <c r="D85" s="273">
        <v>24344.01</v>
      </c>
      <c r="E85" s="274">
        <v>17947.72</v>
      </c>
      <c r="F85" s="300">
        <f t="shared" si="13"/>
        <v>73.725405140730729</v>
      </c>
      <c r="G85" s="275">
        <v>10183.11</v>
      </c>
      <c r="H85" s="275">
        <v>750.01</v>
      </c>
      <c r="I85" s="275"/>
      <c r="J85" s="275"/>
      <c r="K85" s="275"/>
      <c r="L85" s="275"/>
      <c r="M85" s="275">
        <v>7014.6</v>
      </c>
      <c r="N85" s="275"/>
      <c r="O85" s="275"/>
      <c r="P85" s="275"/>
      <c r="Q85" s="276"/>
    </row>
    <row r="86" spans="1:17" s="32" customFormat="1" x14ac:dyDescent="0.2">
      <c r="A86" s="235">
        <v>3221</v>
      </c>
      <c r="B86" s="236" t="s">
        <v>80</v>
      </c>
      <c r="C86" s="277">
        <v>12900.01</v>
      </c>
      <c r="D86" s="277">
        <v>12900.01</v>
      </c>
      <c r="E86" s="278">
        <v>9613.15</v>
      </c>
      <c r="F86" s="300">
        <f t="shared" si="13"/>
        <v>74.520484867841191</v>
      </c>
      <c r="G86" s="279">
        <v>4666.49</v>
      </c>
      <c r="H86" s="279">
        <v>250.01</v>
      </c>
      <c r="I86" s="279"/>
      <c r="J86" s="279"/>
      <c r="K86" s="279"/>
      <c r="L86" s="279"/>
      <c r="M86" s="279">
        <v>4696.6499999999996</v>
      </c>
      <c r="N86" s="279"/>
      <c r="O86" s="279"/>
      <c r="P86" s="279"/>
      <c r="Q86" s="280"/>
    </row>
    <row r="87" spans="1:17" s="32" customFormat="1" x14ac:dyDescent="0.2">
      <c r="A87" s="235">
        <v>3222</v>
      </c>
      <c r="B87" s="236" t="s">
        <v>100</v>
      </c>
      <c r="C87" s="277">
        <v>3200</v>
      </c>
      <c r="D87" s="277">
        <v>3200</v>
      </c>
      <c r="E87" s="278">
        <v>2801.06</v>
      </c>
      <c r="F87" s="300">
        <f t="shared" si="13"/>
        <v>87.533124999999998</v>
      </c>
      <c r="G87" s="279">
        <v>483.11</v>
      </c>
      <c r="H87" s="279">
        <v>0</v>
      </c>
      <c r="I87" s="279"/>
      <c r="J87" s="279"/>
      <c r="K87" s="279"/>
      <c r="L87" s="279"/>
      <c r="M87" s="279">
        <v>2317.9499999999998</v>
      </c>
      <c r="N87" s="279"/>
      <c r="O87" s="279"/>
      <c r="P87" s="279"/>
      <c r="Q87" s="280"/>
    </row>
    <row r="88" spans="1:17" s="32" customFormat="1" x14ac:dyDescent="0.2">
      <c r="A88" s="235">
        <v>3223</v>
      </c>
      <c r="B88" s="236" t="s">
        <v>81</v>
      </c>
      <c r="C88" s="277">
        <v>5944</v>
      </c>
      <c r="D88" s="277">
        <v>5944</v>
      </c>
      <c r="E88" s="278">
        <v>4889.26</v>
      </c>
      <c r="F88" s="300">
        <f t="shared" si="13"/>
        <v>82.25538358008076</v>
      </c>
      <c r="G88" s="279">
        <v>4889.26</v>
      </c>
      <c r="H88" s="279">
        <v>0</v>
      </c>
      <c r="I88" s="279"/>
      <c r="J88" s="279"/>
      <c r="K88" s="279"/>
      <c r="L88" s="279"/>
      <c r="M88" s="279">
        <v>0</v>
      </c>
      <c r="N88" s="279"/>
      <c r="O88" s="279"/>
      <c r="P88" s="279"/>
      <c r="Q88" s="280"/>
    </row>
    <row r="89" spans="1:17" s="32" customFormat="1" ht="16.5" x14ac:dyDescent="0.2">
      <c r="A89" s="235">
        <v>3224</v>
      </c>
      <c r="B89" s="236" t="s">
        <v>82</v>
      </c>
      <c r="C89" s="277">
        <v>800</v>
      </c>
      <c r="D89" s="277">
        <v>800</v>
      </c>
      <c r="E89" s="278">
        <v>0</v>
      </c>
      <c r="F89" s="300">
        <f t="shared" si="13"/>
        <v>0</v>
      </c>
      <c r="G89" s="279">
        <v>0</v>
      </c>
      <c r="H89" s="279">
        <v>0</v>
      </c>
      <c r="I89" s="279"/>
      <c r="J89" s="279"/>
      <c r="K89" s="279"/>
      <c r="L89" s="279"/>
      <c r="M89" s="279">
        <v>0</v>
      </c>
      <c r="N89" s="279"/>
      <c r="O89" s="279"/>
      <c r="P89" s="279"/>
      <c r="Q89" s="280"/>
    </row>
    <row r="90" spans="1:17" s="32" customFormat="1" x14ac:dyDescent="0.2">
      <c r="A90" s="235">
        <v>3225</v>
      </c>
      <c r="B90" s="236" t="s">
        <v>83</v>
      </c>
      <c r="C90" s="277">
        <v>1000</v>
      </c>
      <c r="D90" s="277">
        <v>1000</v>
      </c>
      <c r="E90" s="278">
        <v>562.13</v>
      </c>
      <c r="F90" s="300">
        <f t="shared" si="13"/>
        <v>56.213000000000001</v>
      </c>
      <c r="G90" s="279">
        <v>62.13</v>
      </c>
      <c r="H90" s="279">
        <v>500</v>
      </c>
      <c r="I90" s="279"/>
      <c r="J90" s="279"/>
      <c r="K90" s="279"/>
      <c r="L90" s="279"/>
      <c r="M90" s="279">
        <v>0</v>
      </c>
      <c r="N90" s="279"/>
      <c r="O90" s="279"/>
      <c r="P90" s="279"/>
      <c r="Q90" s="280"/>
    </row>
    <row r="91" spans="1:17" s="32" customFormat="1" x14ac:dyDescent="0.2">
      <c r="A91" s="235">
        <v>3227</v>
      </c>
      <c r="B91" s="236" t="s">
        <v>84</v>
      </c>
      <c r="C91" s="277">
        <v>500</v>
      </c>
      <c r="D91" s="277">
        <v>500</v>
      </c>
      <c r="E91" s="278">
        <v>82.12</v>
      </c>
      <c r="F91" s="300">
        <f t="shared" si="13"/>
        <v>16.423999999999999</v>
      </c>
      <c r="G91" s="279">
        <v>82.12</v>
      </c>
      <c r="H91" s="279">
        <v>0</v>
      </c>
      <c r="I91" s="279"/>
      <c r="J91" s="279"/>
      <c r="K91" s="279"/>
      <c r="L91" s="279"/>
      <c r="M91" s="279">
        <v>0</v>
      </c>
      <c r="N91" s="279"/>
      <c r="O91" s="279"/>
      <c r="P91" s="279"/>
      <c r="Q91" s="280"/>
    </row>
    <row r="92" spans="1:17" s="26" customFormat="1" x14ac:dyDescent="0.2">
      <c r="A92" s="271">
        <v>323</v>
      </c>
      <c r="B92" s="272" t="s">
        <v>11</v>
      </c>
      <c r="C92" s="273">
        <v>36401.25</v>
      </c>
      <c r="D92" s="273">
        <v>36401.25</v>
      </c>
      <c r="E92" s="274">
        <v>26434.89</v>
      </c>
      <c r="F92" s="300">
        <f t="shared" si="13"/>
        <v>72.620830328628827</v>
      </c>
      <c r="G92" s="275">
        <v>14656.58</v>
      </c>
      <c r="H92" s="275">
        <v>11332</v>
      </c>
      <c r="I92" s="275"/>
      <c r="J92" s="275"/>
      <c r="K92" s="275"/>
      <c r="L92" s="275"/>
      <c r="M92" s="275"/>
      <c r="N92" s="275">
        <v>446.31</v>
      </c>
      <c r="O92" s="275"/>
      <c r="P92" s="275"/>
      <c r="Q92" s="276"/>
    </row>
    <row r="93" spans="1:17" s="32" customFormat="1" x14ac:dyDescent="0.2">
      <c r="A93" s="235">
        <v>3231</v>
      </c>
      <c r="B93" s="236" t="s">
        <v>85</v>
      </c>
      <c r="C93" s="277">
        <v>4300.3100000000004</v>
      </c>
      <c r="D93" s="277">
        <v>4300.3100000000004</v>
      </c>
      <c r="E93" s="278">
        <v>4083.27</v>
      </c>
      <c r="F93" s="300">
        <f t="shared" si="13"/>
        <v>94.952921998646602</v>
      </c>
      <c r="G93" s="279">
        <v>3636.96</v>
      </c>
      <c r="H93" s="279">
        <v>0</v>
      </c>
      <c r="I93" s="279"/>
      <c r="J93" s="279"/>
      <c r="K93" s="279"/>
      <c r="L93" s="279"/>
      <c r="M93" s="279"/>
      <c r="N93" s="279">
        <v>446.31</v>
      </c>
      <c r="O93" s="279"/>
      <c r="P93" s="279"/>
      <c r="Q93" s="280"/>
    </row>
    <row r="94" spans="1:17" s="32" customFormat="1" x14ac:dyDescent="0.2">
      <c r="A94" s="235">
        <v>3232</v>
      </c>
      <c r="B94" s="236" t="s">
        <v>86</v>
      </c>
      <c r="C94" s="277">
        <v>6000</v>
      </c>
      <c r="D94" s="277">
        <v>6000</v>
      </c>
      <c r="E94" s="278">
        <v>5301.93</v>
      </c>
      <c r="F94" s="300">
        <f t="shared" si="13"/>
        <v>88.365500000000011</v>
      </c>
      <c r="G94" s="279">
        <v>1301.93</v>
      </c>
      <c r="H94" s="279">
        <v>4000</v>
      </c>
      <c r="I94" s="279"/>
      <c r="J94" s="279"/>
      <c r="K94" s="279"/>
      <c r="L94" s="279"/>
      <c r="M94" s="279"/>
      <c r="N94" s="279"/>
      <c r="O94" s="279"/>
      <c r="P94" s="279"/>
      <c r="Q94" s="280"/>
    </row>
    <row r="95" spans="1:17" s="32" customFormat="1" x14ac:dyDescent="0.2">
      <c r="A95" s="235">
        <v>3234</v>
      </c>
      <c r="B95" s="236" t="s">
        <v>88</v>
      </c>
      <c r="C95" s="277">
        <v>1622.94</v>
      </c>
      <c r="D95" s="277">
        <v>1622.94</v>
      </c>
      <c r="E95" s="278">
        <v>585.55999999999995</v>
      </c>
      <c r="F95" s="300">
        <f t="shared" si="13"/>
        <v>36.080200130627126</v>
      </c>
      <c r="G95" s="279">
        <v>585.55999999999995</v>
      </c>
      <c r="H95" s="279">
        <v>0</v>
      </c>
      <c r="I95" s="279"/>
      <c r="J95" s="279"/>
      <c r="K95" s="279"/>
      <c r="L95" s="279"/>
      <c r="M95" s="279"/>
      <c r="N95" s="279"/>
      <c r="O95" s="279"/>
      <c r="P95" s="279"/>
      <c r="Q95" s="280"/>
    </row>
    <row r="96" spans="1:17" s="32" customFormat="1" x14ac:dyDescent="0.2">
      <c r="A96" s="235">
        <v>3236</v>
      </c>
      <c r="B96" s="236" t="s">
        <v>89</v>
      </c>
      <c r="C96" s="277">
        <v>2730</v>
      </c>
      <c r="D96" s="277">
        <v>2730</v>
      </c>
      <c r="E96" s="278">
        <v>2730</v>
      </c>
      <c r="F96" s="300">
        <f t="shared" si="13"/>
        <v>100</v>
      </c>
      <c r="G96" s="279">
        <v>2730</v>
      </c>
      <c r="H96" s="279">
        <v>0</v>
      </c>
      <c r="I96" s="279"/>
      <c r="J96" s="279"/>
      <c r="K96" s="279"/>
      <c r="L96" s="279"/>
      <c r="M96" s="279"/>
      <c r="N96" s="279"/>
      <c r="O96" s="279"/>
      <c r="P96" s="279"/>
      <c r="Q96" s="280"/>
    </row>
    <row r="97" spans="1:17" s="32" customFormat="1" x14ac:dyDescent="0.2">
      <c r="A97" s="235">
        <v>3237</v>
      </c>
      <c r="B97" s="236" t="s">
        <v>90</v>
      </c>
      <c r="C97" s="277">
        <v>7370</v>
      </c>
      <c r="D97" s="277">
        <v>7370</v>
      </c>
      <c r="E97" s="278">
        <v>4555</v>
      </c>
      <c r="F97" s="300">
        <f t="shared" si="13"/>
        <v>61.80461329715061</v>
      </c>
      <c r="G97" s="279">
        <v>2555</v>
      </c>
      <c r="H97" s="279">
        <v>2000</v>
      </c>
      <c r="I97" s="279"/>
      <c r="J97" s="279"/>
      <c r="K97" s="279"/>
      <c r="L97" s="279"/>
      <c r="M97" s="279"/>
      <c r="N97" s="279"/>
      <c r="O97" s="279"/>
      <c r="P97" s="279"/>
      <c r="Q97" s="280"/>
    </row>
    <row r="98" spans="1:17" s="32" customFormat="1" x14ac:dyDescent="0.2">
      <c r="A98" s="235">
        <v>3238</v>
      </c>
      <c r="B98" s="236" t="s">
        <v>91</v>
      </c>
      <c r="C98" s="277">
        <v>6378</v>
      </c>
      <c r="D98" s="277">
        <v>6378</v>
      </c>
      <c r="E98" s="278">
        <v>4397.88</v>
      </c>
      <c r="F98" s="300">
        <f t="shared" si="13"/>
        <v>68.953904045155227</v>
      </c>
      <c r="G98" s="279">
        <v>2965.88</v>
      </c>
      <c r="H98" s="279">
        <v>1432</v>
      </c>
      <c r="I98" s="279"/>
      <c r="J98" s="279"/>
      <c r="K98" s="279"/>
      <c r="L98" s="279"/>
      <c r="M98" s="279"/>
      <c r="N98" s="279"/>
      <c r="O98" s="279"/>
      <c r="P98" s="279"/>
      <c r="Q98" s="280"/>
    </row>
    <row r="99" spans="1:17" s="32" customFormat="1" x14ac:dyDescent="0.2">
      <c r="A99" s="235">
        <v>3239</v>
      </c>
      <c r="B99" s="236" t="s">
        <v>92</v>
      </c>
      <c r="C99" s="277">
        <v>8000</v>
      </c>
      <c r="D99" s="277">
        <v>8000</v>
      </c>
      <c r="E99" s="278">
        <v>4781.25</v>
      </c>
      <c r="F99" s="300">
        <f t="shared" si="13"/>
        <v>59.765625</v>
      </c>
      <c r="G99" s="279">
        <v>881.25</v>
      </c>
      <c r="H99" s="279">
        <v>3900</v>
      </c>
      <c r="I99" s="279"/>
      <c r="J99" s="279"/>
      <c r="K99" s="279"/>
      <c r="L99" s="279"/>
      <c r="M99" s="279"/>
      <c r="N99" s="279"/>
      <c r="O99" s="279"/>
      <c r="P99" s="279"/>
      <c r="Q99" s="280"/>
    </row>
    <row r="100" spans="1:17" s="26" customFormat="1" ht="18" customHeight="1" x14ac:dyDescent="0.2">
      <c r="A100" s="302">
        <v>324</v>
      </c>
      <c r="B100" s="272" t="s">
        <v>44</v>
      </c>
      <c r="C100" s="273">
        <v>0</v>
      </c>
      <c r="D100" s="273">
        <v>0</v>
      </c>
      <c r="E100" s="274">
        <v>0</v>
      </c>
      <c r="F100" s="300"/>
      <c r="G100" s="275">
        <v>0</v>
      </c>
      <c r="H100" s="275">
        <v>0</v>
      </c>
      <c r="I100" s="275"/>
      <c r="J100" s="275"/>
      <c r="K100" s="275"/>
      <c r="L100" s="275"/>
      <c r="M100" s="275"/>
      <c r="N100" s="275"/>
      <c r="O100" s="275"/>
      <c r="P100" s="275"/>
      <c r="Q100" s="276"/>
    </row>
    <row r="101" spans="1:17" s="32" customFormat="1" ht="21" customHeight="1" x14ac:dyDescent="0.2">
      <c r="A101" s="235">
        <v>3241</v>
      </c>
      <c r="B101" s="236" t="s">
        <v>44</v>
      </c>
      <c r="C101" s="277">
        <v>0</v>
      </c>
      <c r="D101" s="277">
        <v>0</v>
      </c>
      <c r="E101" s="278">
        <v>0</v>
      </c>
      <c r="F101" s="300"/>
      <c r="G101" s="279">
        <v>0</v>
      </c>
      <c r="H101" s="279">
        <v>0</v>
      </c>
      <c r="I101" s="279"/>
      <c r="J101" s="279"/>
      <c r="K101" s="279"/>
      <c r="L101" s="279"/>
      <c r="M101" s="279"/>
      <c r="N101" s="279"/>
      <c r="O101" s="279"/>
      <c r="P101" s="279"/>
      <c r="Q101" s="280"/>
    </row>
    <row r="102" spans="1:17" s="26" customFormat="1" x14ac:dyDescent="0.2">
      <c r="A102" s="287">
        <v>329</v>
      </c>
      <c r="B102" s="303" t="s">
        <v>46</v>
      </c>
      <c r="C102" s="273">
        <v>5373</v>
      </c>
      <c r="D102" s="273">
        <v>5373</v>
      </c>
      <c r="E102" s="274">
        <v>4245.1400000000003</v>
      </c>
      <c r="F102" s="300">
        <f t="shared" si="13"/>
        <v>79.008747440908252</v>
      </c>
      <c r="G102" s="275">
        <v>4245.1400000000003</v>
      </c>
      <c r="H102" s="275"/>
      <c r="I102" s="275"/>
      <c r="J102" s="285"/>
      <c r="K102" s="285"/>
      <c r="L102" s="285"/>
      <c r="M102" s="275"/>
      <c r="N102" s="275"/>
      <c r="O102" s="275"/>
      <c r="P102" s="285"/>
      <c r="Q102" s="286"/>
    </row>
    <row r="103" spans="1:17" s="32" customFormat="1" x14ac:dyDescent="0.2">
      <c r="A103" s="235">
        <v>3292</v>
      </c>
      <c r="B103" s="238" t="s">
        <v>93</v>
      </c>
      <c r="C103" s="277">
        <v>2548</v>
      </c>
      <c r="D103" s="277">
        <v>2548</v>
      </c>
      <c r="E103" s="278">
        <v>2546.5</v>
      </c>
      <c r="F103" s="300">
        <f t="shared" si="13"/>
        <v>99.941130298273151</v>
      </c>
      <c r="G103" s="279">
        <v>2546.5</v>
      </c>
      <c r="H103" s="279"/>
      <c r="I103" s="279"/>
      <c r="J103" s="288"/>
      <c r="K103" s="288"/>
      <c r="L103" s="288"/>
      <c r="M103" s="279"/>
      <c r="N103" s="279"/>
      <c r="O103" s="279"/>
      <c r="P103" s="288"/>
      <c r="Q103" s="289"/>
    </row>
    <row r="104" spans="1:17" s="32" customFormat="1" x14ac:dyDescent="0.2">
      <c r="A104" s="235">
        <v>3293</v>
      </c>
      <c r="B104" s="238" t="s">
        <v>94</v>
      </c>
      <c r="C104" s="277">
        <v>2000</v>
      </c>
      <c r="D104" s="277">
        <v>2000</v>
      </c>
      <c r="E104" s="278">
        <v>874.89</v>
      </c>
      <c r="F104" s="300">
        <f t="shared" si="13"/>
        <v>43.744499999999995</v>
      </c>
      <c r="G104" s="279">
        <v>874.89</v>
      </c>
      <c r="H104" s="279"/>
      <c r="I104" s="279"/>
      <c r="J104" s="288"/>
      <c r="K104" s="288"/>
      <c r="L104" s="288"/>
      <c r="M104" s="279"/>
      <c r="N104" s="279"/>
      <c r="O104" s="279"/>
      <c r="P104" s="288"/>
      <c r="Q104" s="289"/>
    </row>
    <row r="105" spans="1:17" s="32" customFormat="1" x14ac:dyDescent="0.2">
      <c r="A105" s="235">
        <v>3294</v>
      </c>
      <c r="B105" s="238" t="s">
        <v>95</v>
      </c>
      <c r="C105" s="277">
        <v>100</v>
      </c>
      <c r="D105" s="277">
        <v>100</v>
      </c>
      <c r="E105" s="278">
        <v>100</v>
      </c>
      <c r="F105" s="300">
        <f t="shared" si="13"/>
        <v>100</v>
      </c>
      <c r="G105" s="279">
        <v>100</v>
      </c>
      <c r="H105" s="279"/>
      <c r="I105" s="279"/>
      <c r="J105" s="288"/>
      <c r="K105" s="288"/>
      <c r="L105" s="288"/>
      <c r="M105" s="279"/>
      <c r="N105" s="279"/>
      <c r="O105" s="279"/>
      <c r="P105" s="288"/>
      <c r="Q105" s="289"/>
    </row>
    <row r="106" spans="1:17" s="32" customFormat="1" x14ac:dyDescent="0.2">
      <c r="A106" s="235">
        <v>3295</v>
      </c>
      <c r="B106" s="238" t="s">
        <v>96</v>
      </c>
      <c r="C106" s="277">
        <v>480</v>
      </c>
      <c r="D106" s="277">
        <v>480</v>
      </c>
      <c r="E106" s="278">
        <v>480</v>
      </c>
      <c r="F106" s="300">
        <f t="shared" si="13"/>
        <v>100</v>
      </c>
      <c r="G106" s="279">
        <v>480</v>
      </c>
      <c r="H106" s="279"/>
      <c r="I106" s="279"/>
      <c r="J106" s="288"/>
      <c r="K106" s="288"/>
      <c r="L106" s="288"/>
      <c r="M106" s="279"/>
      <c r="N106" s="279"/>
      <c r="O106" s="279"/>
      <c r="P106" s="288"/>
      <c r="Q106" s="289"/>
    </row>
    <row r="107" spans="1:17" s="32" customFormat="1" ht="15.75" customHeight="1" x14ac:dyDescent="0.2">
      <c r="A107" s="235">
        <v>3299</v>
      </c>
      <c r="B107" s="236" t="s">
        <v>46</v>
      </c>
      <c r="C107" s="277">
        <v>245</v>
      </c>
      <c r="D107" s="277">
        <v>245</v>
      </c>
      <c r="E107" s="278">
        <v>243.75</v>
      </c>
      <c r="F107" s="300">
        <f t="shared" si="13"/>
        <v>99.489795918367349</v>
      </c>
      <c r="G107" s="279">
        <v>243.75</v>
      </c>
      <c r="H107" s="279"/>
      <c r="I107" s="279"/>
      <c r="J107" s="288"/>
      <c r="K107" s="288"/>
      <c r="L107" s="288"/>
      <c r="M107" s="279"/>
      <c r="N107" s="279"/>
      <c r="O107" s="279"/>
      <c r="P107" s="288"/>
      <c r="Q107" s="289"/>
    </row>
    <row r="108" spans="1:17" s="26" customFormat="1" x14ac:dyDescent="0.2">
      <c r="A108" s="304">
        <v>34</v>
      </c>
      <c r="B108" s="282" t="s">
        <v>12</v>
      </c>
      <c r="C108" s="283">
        <f>SUM(C109)</f>
        <v>1400</v>
      </c>
      <c r="D108" s="283">
        <f>SUM(D109)</f>
        <v>1400</v>
      </c>
      <c r="E108" s="284">
        <v>1256.72</v>
      </c>
      <c r="F108" s="301">
        <f t="shared" si="13"/>
        <v>89.765714285714296</v>
      </c>
      <c r="G108" s="285">
        <v>1256.72</v>
      </c>
      <c r="H108" s="285"/>
      <c r="I108" s="285"/>
      <c r="J108" s="285"/>
      <c r="K108" s="285"/>
      <c r="L108" s="285"/>
      <c r="M108" s="285"/>
      <c r="N108" s="285"/>
      <c r="O108" s="285"/>
      <c r="P108" s="285"/>
      <c r="Q108" s="286"/>
    </row>
    <row r="109" spans="1:17" s="22" customFormat="1" x14ac:dyDescent="0.2">
      <c r="A109" s="271">
        <v>343</v>
      </c>
      <c r="B109" s="272" t="s">
        <v>13</v>
      </c>
      <c r="C109" s="273">
        <v>1400</v>
      </c>
      <c r="D109" s="273">
        <v>1400</v>
      </c>
      <c r="E109" s="274">
        <v>1256.72</v>
      </c>
      <c r="F109" s="300">
        <f t="shared" si="13"/>
        <v>89.765714285714296</v>
      </c>
      <c r="G109" s="275">
        <v>1256.72</v>
      </c>
      <c r="H109" s="275"/>
      <c r="I109" s="275"/>
      <c r="J109" s="275"/>
      <c r="K109" s="275"/>
      <c r="L109" s="275"/>
      <c r="M109" s="275"/>
      <c r="N109" s="275"/>
      <c r="O109" s="275"/>
      <c r="P109" s="275"/>
      <c r="Q109" s="276"/>
    </row>
    <row r="110" spans="1:17" s="27" customFormat="1" ht="17.25" customHeight="1" thickBot="1" x14ac:dyDescent="0.25">
      <c r="A110" s="239">
        <v>3431</v>
      </c>
      <c r="B110" s="240" t="s">
        <v>97</v>
      </c>
      <c r="C110" s="290">
        <v>1400</v>
      </c>
      <c r="D110" s="290">
        <v>1400</v>
      </c>
      <c r="E110" s="291">
        <v>1256.72</v>
      </c>
      <c r="F110" s="305">
        <f t="shared" si="13"/>
        <v>89.765714285714296</v>
      </c>
      <c r="G110" s="293">
        <v>1256.72</v>
      </c>
      <c r="H110" s="293"/>
      <c r="I110" s="293"/>
      <c r="J110" s="293"/>
      <c r="K110" s="293"/>
      <c r="L110" s="293"/>
      <c r="M110" s="293"/>
      <c r="N110" s="293"/>
      <c r="O110" s="293"/>
      <c r="P110" s="293"/>
      <c r="Q110" s="294"/>
    </row>
    <row r="111" spans="1:17" s="22" customFormat="1" ht="22.5" customHeight="1" thickBot="1" x14ac:dyDescent="0.25">
      <c r="A111" s="347" t="s">
        <v>47</v>
      </c>
      <c r="B111" s="348"/>
      <c r="C111" s="233">
        <f>SUM(C112)</f>
        <v>59900</v>
      </c>
      <c r="D111" s="233">
        <v>59900</v>
      </c>
      <c r="E111" s="233">
        <v>56436.49</v>
      </c>
      <c r="F111" s="233">
        <f>E111/D111*100</f>
        <v>94.217846410684473</v>
      </c>
      <c r="G111" s="233">
        <f t="shared" ref="G111:P111" si="15">SUM(G112)</f>
        <v>19958.489999999998</v>
      </c>
      <c r="H111" s="233">
        <f t="shared" si="15"/>
        <v>0</v>
      </c>
      <c r="I111" s="233">
        <f t="shared" si="15"/>
        <v>6000</v>
      </c>
      <c r="J111" s="233">
        <f t="shared" si="15"/>
        <v>0</v>
      </c>
      <c r="K111" s="233">
        <f t="shared" si="15"/>
        <v>0</v>
      </c>
      <c r="L111" s="233">
        <f t="shared" si="15"/>
        <v>0</v>
      </c>
      <c r="M111" s="233">
        <f t="shared" si="15"/>
        <v>2000</v>
      </c>
      <c r="N111" s="233">
        <f t="shared" si="15"/>
        <v>0</v>
      </c>
      <c r="O111" s="233">
        <f t="shared" si="15"/>
        <v>3000</v>
      </c>
      <c r="P111" s="233">
        <f t="shared" si="15"/>
        <v>25000</v>
      </c>
      <c r="Q111" s="233">
        <f>SUM(Q112)</f>
        <v>478</v>
      </c>
    </row>
    <row r="112" spans="1:17" s="26" customFormat="1" ht="20.25" customHeight="1" x14ac:dyDescent="0.2">
      <c r="A112" s="264">
        <v>42</v>
      </c>
      <c r="B112" s="265" t="s">
        <v>39</v>
      </c>
      <c r="C112" s="266">
        <f>SUM(C113,C116,C118)</f>
        <v>59900</v>
      </c>
      <c r="D112" s="266">
        <f t="shared" ref="D112:Q112" si="16">SUM(D113,D116,D118)</f>
        <v>59900</v>
      </c>
      <c r="E112" s="267">
        <f t="shared" si="16"/>
        <v>56436.49</v>
      </c>
      <c r="F112" s="267">
        <f>E112/D112*100</f>
        <v>94.217846410684473</v>
      </c>
      <c r="G112" s="269">
        <f t="shared" si="16"/>
        <v>19958.489999999998</v>
      </c>
      <c r="H112" s="269">
        <f t="shared" si="16"/>
        <v>0</v>
      </c>
      <c r="I112" s="269">
        <f t="shared" si="16"/>
        <v>6000</v>
      </c>
      <c r="J112" s="269">
        <f t="shared" si="16"/>
        <v>0</v>
      </c>
      <c r="K112" s="269">
        <f t="shared" si="16"/>
        <v>0</v>
      </c>
      <c r="L112" s="269">
        <f t="shared" si="16"/>
        <v>0</v>
      </c>
      <c r="M112" s="269">
        <f t="shared" si="16"/>
        <v>2000</v>
      </c>
      <c r="N112" s="269">
        <f t="shared" si="16"/>
        <v>0</v>
      </c>
      <c r="O112" s="269">
        <f t="shared" si="16"/>
        <v>3000</v>
      </c>
      <c r="P112" s="269">
        <f t="shared" si="16"/>
        <v>25000</v>
      </c>
      <c r="Q112" s="270">
        <f t="shared" si="16"/>
        <v>478</v>
      </c>
    </row>
    <row r="113" spans="1:17" s="22" customFormat="1" x14ac:dyDescent="0.2">
      <c r="A113" s="271">
        <v>422</v>
      </c>
      <c r="B113" s="272" t="s">
        <v>40</v>
      </c>
      <c r="C113" s="273">
        <v>17700</v>
      </c>
      <c r="D113" s="273">
        <v>17700</v>
      </c>
      <c r="E113" s="274">
        <v>16083.49</v>
      </c>
      <c r="F113" s="274">
        <f t="shared" ref="F113:F119" si="17">E113/D113*100</f>
        <v>90.867175141242939</v>
      </c>
      <c r="G113" s="275">
        <f>SUM(G114:G115)</f>
        <v>7083.49</v>
      </c>
      <c r="H113" s="275"/>
      <c r="I113" s="275">
        <v>6000</v>
      </c>
      <c r="J113" s="275"/>
      <c r="K113" s="275"/>
      <c r="L113" s="275"/>
      <c r="M113" s="275"/>
      <c r="N113" s="275"/>
      <c r="O113" s="275">
        <v>3000</v>
      </c>
      <c r="P113" s="285"/>
      <c r="Q113" s="286"/>
    </row>
    <row r="114" spans="1:17" s="27" customFormat="1" x14ac:dyDescent="0.2">
      <c r="A114" s="235">
        <v>4221</v>
      </c>
      <c r="B114" s="236" t="s">
        <v>98</v>
      </c>
      <c r="C114" s="277">
        <v>17000</v>
      </c>
      <c r="D114" s="277">
        <v>17000</v>
      </c>
      <c r="E114" s="278">
        <v>15658.99</v>
      </c>
      <c r="F114" s="274">
        <f t="shared" si="17"/>
        <v>92.111705882352936</v>
      </c>
      <c r="G114" s="279">
        <v>6658.99</v>
      </c>
      <c r="H114" s="279"/>
      <c r="I114" s="279">
        <v>6000</v>
      </c>
      <c r="J114" s="279"/>
      <c r="K114" s="279"/>
      <c r="L114" s="279"/>
      <c r="M114" s="279"/>
      <c r="N114" s="279"/>
      <c r="O114" s="279"/>
      <c r="P114" s="288"/>
      <c r="Q114" s="289"/>
    </row>
    <row r="115" spans="1:17" s="27" customFormat="1" x14ac:dyDescent="0.2">
      <c r="A115" s="235">
        <v>4227</v>
      </c>
      <c r="B115" s="236" t="s">
        <v>102</v>
      </c>
      <c r="C115" s="277">
        <v>700</v>
      </c>
      <c r="D115" s="277">
        <v>700</v>
      </c>
      <c r="E115" s="278">
        <v>424.5</v>
      </c>
      <c r="F115" s="274">
        <f t="shared" si="17"/>
        <v>60.642857142857146</v>
      </c>
      <c r="G115" s="279">
        <v>424.5</v>
      </c>
      <c r="H115" s="279"/>
      <c r="I115" s="279"/>
      <c r="J115" s="279"/>
      <c r="K115" s="279"/>
      <c r="L115" s="279"/>
      <c r="M115" s="279"/>
      <c r="N115" s="279"/>
      <c r="O115" s="279"/>
      <c r="P115" s="288"/>
      <c r="Q115" s="289"/>
    </row>
    <row r="116" spans="1:17" s="22" customFormat="1" ht="18.75" customHeight="1" x14ac:dyDescent="0.2">
      <c r="A116" s="271">
        <v>424</v>
      </c>
      <c r="B116" s="272" t="s">
        <v>45</v>
      </c>
      <c r="C116" s="273">
        <v>39000</v>
      </c>
      <c r="D116" s="273">
        <v>39000</v>
      </c>
      <c r="E116" s="274">
        <v>37478</v>
      </c>
      <c r="F116" s="274">
        <f t="shared" si="17"/>
        <v>96.097435897435901</v>
      </c>
      <c r="G116" s="275">
        <v>10000</v>
      </c>
      <c r="H116" s="275"/>
      <c r="I116" s="275"/>
      <c r="J116" s="275"/>
      <c r="K116" s="275"/>
      <c r="L116" s="275"/>
      <c r="M116" s="275">
        <v>2000</v>
      </c>
      <c r="N116" s="275"/>
      <c r="O116" s="275"/>
      <c r="P116" s="275">
        <v>25000</v>
      </c>
      <c r="Q116" s="276">
        <v>478</v>
      </c>
    </row>
    <row r="117" spans="1:17" s="27" customFormat="1" x14ac:dyDescent="0.2">
      <c r="A117" s="235">
        <v>4241</v>
      </c>
      <c r="B117" s="236" t="s">
        <v>101</v>
      </c>
      <c r="C117" s="277">
        <v>39000</v>
      </c>
      <c r="D117" s="277">
        <v>39000</v>
      </c>
      <c r="E117" s="278">
        <v>37478</v>
      </c>
      <c r="F117" s="274">
        <f t="shared" si="17"/>
        <v>96.097435897435901</v>
      </c>
      <c r="G117" s="279">
        <v>10000</v>
      </c>
      <c r="H117" s="279"/>
      <c r="I117" s="279"/>
      <c r="J117" s="279"/>
      <c r="K117" s="279"/>
      <c r="L117" s="279"/>
      <c r="M117" s="279">
        <v>2000</v>
      </c>
      <c r="N117" s="279"/>
      <c r="O117" s="279"/>
      <c r="P117" s="279">
        <v>25000</v>
      </c>
      <c r="Q117" s="280">
        <v>478</v>
      </c>
    </row>
    <row r="118" spans="1:17" s="22" customFormat="1" x14ac:dyDescent="0.2">
      <c r="A118" s="271">
        <v>426</v>
      </c>
      <c r="B118" s="272" t="s">
        <v>38</v>
      </c>
      <c r="C118" s="273">
        <v>3200</v>
      </c>
      <c r="D118" s="273">
        <v>3200</v>
      </c>
      <c r="E118" s="274">
        <v>2875</v>
      </c>
      <c r="F118" s="274">
        <f t="shared" si="17"/>
        <v>89.84375</v>
      </c>
      <c r="G118" s="275">
        <v>2875</v>
      </c>
      <c r="H118" s="275"/>
      <c r="I118" s="275"/>
      <c r="J118" s="275"/>
      <c r="K118" s="275"/>
      <c r="L118" s="275"/>
      <c r="M118" s="275"/>
      <c r="N118" s="275"/>
      <c r="O118" s="275"/>
      <c r="P118" s="275"/>
      <c r="Q118" s="276"/>
    </row>
    <row r="119" spans="1:17" s="27" customFormat="1" ht="13.5" thickBot="1" x14ac:dyDescent="0.25">
      <c r="A119" s="239">
        <v>4262</v>
      </c>
      <c r="B119" s="240" t="s">
        <v>99</v>
      </c>
      <c r="C119" s="290">
        <v>3200</v>
      </c>
      <c r="D119" s="290">
        <v>3200</v>
      </c>
      <c r="E119" s="291">
        <v>2875</v>
      </c>
      <c r="F119" s="292">
        <f t="shared" si="17"/>
        <v>89.84375</v>
      </c>
      <c r="G119" s="293">
        <v>2875</v>
      </c>
      <c r="H119" s="293"/>
      <c r="I119" s="293"/>
      <c r="J119" s="293"/>
      <c r="K119" s="293"/>
      <c r="L119" s="293"/>
      <c r="M119" s="293"/>
      <c r="N119" s="293"/>
      <c r="O119" s="293"/>
      <c r="P119" s="293"/>
      <c r="Q119" s="294"/>
    </row>
    <row r="120" spans="1:17" s="22" customFormat="1" x14ac:dyDescent="0.2">
      <c r="A120" s="13"/>
      <c r="B120" s="30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</row>
    <row r="121" spans="1:17" s="22" customFormat="1" x14ac:dyDescent="0.2">
      <c r="A121" s="33"/>
      <c r="B121" s="34"/>
      <c r="C121" s="28"/>
      <c r="D121" s="35"/>
      <c r="E121" s="35" t="s">
        <v>107</v>
      </c>
      <c r="F121" s="35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</row>
    <row r="122" spans="1:17" s="22" customFormat="1" x14ac:dyDescent="0.2">
      <c r="A122" s="33"/>
      <c r="B122" s="34"/>
      <c r="C122" s="35"/>
      <c r="D122" s="36"/>
      <c r="E122" s="36"/>
      <c r="F122" s="36"/>
      <c r="G122" s="35"/>
      <c r="H122" s="35"/>
      <c r="I122" s="35"/>
      <c r="J122" s="35"/>
      <c r="K122" s="35"/>
      <c r="L122" s="35"/>
      <c r="M122" s="35"/>
      <c r="N122" s="35"/>
      <c r="O122" s="35"/>
      <c r="Q122" s="35"/>
    </row>
    <row r="123" spans="1:17" s="22" customFormat="1" x14ac:dyDescent="0.2">
      <c r="A123" s="33"/>
      <c r="B123" s="34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</row>
    <row r="124" spans="1:17" s="22" customFormat="1" x14ac:dyDescent="0.2">
      <c r="A124" s="33"/>
      <c r="B124" s="34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</row>
    <row r="125" spans="1:17" s="22" customFormat="1" x14ac:dyDescent="0.2">
      <c r="A125" s="33"/>
      <c r="B125" s="34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</row>
    <row r="126" spans="1:17" s="22" customFormat="1" ht="13.5" customHeight="1" x14ac:dyDescent="0.2">
      <c r="A126" s="33"/>
      <c r="B126" s="34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</row>
    <row r="127" spans="1:17" s="22" customFormat="1" ht="13.5" customHeight="1" x14ac:dyDescent="0.2">
      <c r="A127" s="33"/>
      <c r="B127" s="34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</row>
    <row r="128" spans="1:17" s="22" customFormat="1" ht="13.5" customHeight="1" x14ac:dyDescent="0.2">
      <c r="A128" s="33"/>
      <c r="B128" s="34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</row>
    <row r="129" spans="1:17" s="22" customFormat="1" ht="13.5" customHeight="1" x14ac:dyDescent="0.2">
      <c r="A129" s="33"/>
      <c r="B129" s="34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</row>
    <row r="130" spans="1:17" s="22" customFormat="1" ht="13.5" customHeight="1" x14ac:dyDescent="0.2">
      <c r="A130" s="33"/>
      <c r="B130" s="34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</row>
    <row r="131" spans="1:17" s="22" customFormat="1" ht="13.5" customHeight="1" x14ac:dyDescent="0.2">
      <c r="A131" s="33"/>
      <c r="B131" s="34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</row>
    <row r="132" spans="1:17" ht="13.5" customHeight="1" x14ac:dyDescent="0.2">
      <c r="A132" s="2"/>
      <c r="B132" s="8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</row>
    <row r="133" spans="1:17" ht="13.5" customHeight="1" x14ac:dyDescent="0.2">
      <c r="A133" s="2"/>
      <c r="B133" s="8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</row>
    <row r="134" spans="1:17" ht="13.5" customHeight="1" x14ac:dyDescent="0.2">
      <c r="A134" s="2"/>
      <c r="B134" s="8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</row>
    <row r="135" spans="1:17" ht="13.5" customHeight="1" x14ac:dyDescent="0.2">
      <c r="A135" s="2"/>
      <c r="B135" s="8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</row>
    <row r="136" spans="1:17" ht="13.5" customHeight="1" x14ac:dyDescent="0.2">
      <c r="A136" s="2"/>
      <c r="B136" s="8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</row>
    <row r="137" spans="1:17" ht="13.5" customHeight="1" x14ac:dyDescent="0.2">
      <c r="A137" s="2"/>
      <c r="B137" s="8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</row>
    <row r="138" spans="1:17" ht="13.5" customHeight="1" x14ac:dyDescent="0.2">
      <c r="A138" s="2"/>
      <c r="B138" s="8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</row>
    <row r="139" spans="1:17" ht="13.5" customHeight="1" x14ac:dyDescent="0.2">
      <c r="A139" s="2"/>
      <c r="B139" s="8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</row>
    <row r="140" spans="1:17" ht="13.5" customHeight="1" x14ac:dyDescent="0.2">
      <c r="A140" s="2"/>
      <c r="B140" s="8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</row>
  </sheetData>
  <mergeCells count="10">
    <mergeCell ref="A63:B63"/>
    <mergeCell ref="A70:B70"/>
    <mergeCell ref="A71:B71"/>
    <mergeCell ref="A111:B111"/>
    <mergeCell ref="A5:Q5"/>
    <mergeCell ref="A21:B21"/>
    <mergeCell ref="A22:B22"/>
    <mergeCell ref="A24:B24"/>
    <mergeCell ref="A25:B25"/>
    <mergeCell ref="A7:E7"/>
  </mergeCells>
  <phoneticPr fontId="5" type="noConversion"/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</vt:i4>
      </vt:variant>
    </vt:vector>
  </HeadingPairs>
  <TitlesOfParts>
    <vt:vector size="4" baseType="lpstr">
      <vt:lpstr>OPĆI DIO</vt:lpstr>
      <vt:lpstr>PRIHODI</vt:lpstr>
      <vt:lpstr>RASHODI</vt:lpstr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Ivona Ilinić</dc:creator>
  <cp:lastModifiedBy>Vesna</cp:lastModifiedBy>
  <cp:lastPrinted>2023-02-20T14:02:51Z</cp:lastPrinted>
  <dcterms:created xsi:type="dcterms:W3CDTF">2020-11-10T10:50:21Z</dcterms:created>
  <dcterms:modified xsi:type="dcterms:W3CDTF">2023-03-28T11:45:32Z</dcterms:modified>
</cp:coreProperties>
</file>